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266" windowWidth="15480" windowHeight="11640" tabRatio="906" activeTab="0"/>
  </bookViews>
  <sheets>
    <sheet name="BIL TOT DEL. 422-26.05.2017" sheetId="1" r:id="rId1"/>
    <sheet name="BIL SAN DEL. 422-26.05.2017" sheetId="2" r:id="rId2"/>
    <sheet name="BIL TER DEL. 422-26.05.2017" sheetId="3" r:id="rId3"/>
    <sheet name="BIL 118 DEL. 422-26.05.2017" sheetId="4" r:id="rId4"/>
  </sheets>
  <definedNames>
    <definedName name="_xlnm.Print_Area" localSheetId="3">'BIL 118 DEL. 422-26.05.2017'!$A$1:$B$121</definedName>
    <definedName name="_xlnm.Print_Area" localSheetId="1">'BIL SAN DEL. 422-26.05.2017'!$A$1:$B$121</definedName>
    <definedName name="_xlnm.Print_Area" localSheetId="2">'BIL TER DEL. 422-26.05.2017'!$A$1:$B$121</definedName>
    <definedName name="_xlnm.Print_Area" localSheetId="0">'BIL TOT DEL. 422-26.05.2017'!$A$1:$B$121</definedName>
    <definedName name="_xlnm.Print_Titles" localSheetId="3">'BIL 118 DEL. 422-26.05.2017'!$1:$7</definedName>
    <definedName name="_xlnm.Print_Titles" localSheetId="1">'BIL SAN DEL. 422-26.05.2017'!$1:$7</definedName>
    <definedName name="_xlnm.Print_Titles" localSheetId="2">'BIL TER DEL. 422-26.05.2017'!$1:$7</definedName>
    <definedName name="_xlnm.Print_Titles" localSheetId="0">'BIL TOT DEL. 422-26.05.2017'!$1:$7</definedName>
  </definedNames>
  <calcPr fullCalcOnLoad="1"/>
</workbook>
</file>

<file path=xl/sharedStrings.xml><?xml version="1.0" encoding="utf-8"?>
<sst xmlns="http://schemas.openxmlformats.org/spreadsheetml/2006/main" count="444" uniqueCount="113">
  <si>
    <t>Prospetto di cui all'art. 8, comma 1, DL 66/2014 - enti SSN</t>
  </si>
  <si>
    <t>Schema di Bilancio</t>
  </si>
  <si>
    <t>A) VALORE DELLA PRODUZIONE</t>
  </si>
  <si>
    <t>1) Contributi in c/esercizio -</t>
  </si>
  <si>
    <t>a) Contributi in c/esercizio - da Regione o Provincia Autonoma per quota F.S. regionale</t>
  </si>
  <si>
    <t>b) Contributi in c/esercizio - extra fondo -</t>
  </si>
  <si>
    <t>1) Contributi da Regione o Prov. Aut. (extra fondo) - vincolati</t>
  </si>
  <si>
    <t>2) Contributi da Regione o Prov. Aut. (extra fondo) - Risorse aggiuntive da bilancio a titolo di copertura LEA</t>
  </si>
  <si>
    <t>3) Contributi da Regione o Prov. Aut. (extra fondo) - Risorse aggiuntive da bilancio a titolo di copertura extra LEA</t>
  </si>
  <si>
    <t>4) Contributi da Regione o Prov. Aut. (extra fondo) - altro</t>
  </si>
  <si>
    <t>5) Contributi da aziende sanitarie pubbliche (extra fondo)</t>
  </si>
  <si>
    <t>6) Contributi da altri soggetti pubblici</t>
  </si>
  <si>
    <t>c) Contributi in c/esercizio - per ricerca -</t>
  </si>
  <si>
    <t>1) da Ministero della Salute per ricerca corrente</t>
  </si>
  <si>
    <t>2) da Ministero della Salute per ricerca finalizzata</t>
  </si>
  <si>
    <t>3) da Regione e altri soggetti pubblici</t>
  </si>
  <si>
    <t>4) da privati</t>
  </si>
  <si>
    <t>d) Contributi in c/esercizio - da privati</t>
  </si>
  <si>
    <t>2) Rettifica contributi c/esercizio per destinazione ad investimenti</t>
  </si>
  <si>
    <t>3) Utilizzo fondi per quote inutilizzate contributi vincolati di esercizi precedenti</t>
  </si>
  <si>
    <t>4) Ricavi per prestazioni sanitarie e sociosanitarie a rilevanza sanitaria -</t>
  </si>
  <si>
    <t>a) Ricavi per prestazioni sanitarie e sociosanitarie - ad aziende sanitarie pubbliche</t>
  </si>
  <si>
    <t>b) Ricavi per prestazioni sanitarie e sociosanitarie - intramoenia</t>
  </si>
  <si>
    <t>c) Ricavi per prestazioni sanitarie e sociosanitarie - altro</t>
  </si>
  <si>
    <t>5) Concorsi, recuperi e rimborsi</t>
  </si>
  <si>
    <t>6) Compartecipazione alla spesa per prestazioni sanitarie (Ticket)</t>
  </si>
  <si>
    <t>7) Quota contributi in c/capitale imputata nell'esercizio</t>
  </si>
  <si>
    <t>8) Incrementi delle immobilizzazioni per lavori interni</t>
  </si>
  <si>
    <t>9) Altri ricavi e proventi</t>
  </si>
  <si>
    <t>B) COSTI DELLA PRODUZIONE</t>
  </si>
  <si>
    <t>1) Acquisti di beni -</t>
  </si>
  <si>
    <t>a) Acquisti di beni sanitari</t>
  </si>
  <si>
    <t>b) Acquisti di beni non sanitari</t>
  </si>
  <si>
    <t>2) Acquisti di servizi sanitari -</t>
  </si>
  <si>
    <t>a) Acquisti di servizi sanitari - Medicina di base</t>
  </si>
  <si>
    <t>b) Acquisti di servizi sanitari - Farmaceutica</t>
  </si>
  <si>
    <t>c) Acquisti di servizi sanitari per assitenza specialistica ambulatoriale</t>
  </si>
  <si>
    <t>d) Acquisti di servizi sanitari per assistenza riabilitativa</t>
  </si>
  <si>
    <t>e) Acquisti di servizi sanitari per assistenza integrativa</t>
  </si>
  <si>
    <t>f) Acquisti di servizi sanitari per assistenza protesica</t>
  </si>
  <si>
    <t>g) Acquisti di servizi sanitari per assistenza ospedaliera</t>
  </si>
  <si>
    <t>h) Acquisti prestazioni di psichiatrica residenziale e semiresidenziale</t>
  </si>
  <si>
    <t>i) Acquisti prestazioni di distribuzione farmaci File F</t>
  </si>
  <si>
    <t>j) Acquisti prestazioni termali in convenzione</t>
  </si>
  <si>
    <t>k) Acquisti prestazioni di trasporto sanitario</t>
  </si>
  <si>
    <t>l) Acquisti prestazioni socio-sanitarie a rilevanza sanitaria</t>
  </si>
  <si>
    <t>m) Compartecipazione al personale per att. Libero-prof. (intramoenia)</t>
  </si>
  <si>
    <t>n) Rimborsi Assegni e contributi sanitari</t>
  </si>
  <si>
    <t>o) Consulenze, collaborazioni, interinale, altre prestazioni di lavoro sanitarie e sociosanitarie</t>
  </si>
  <si>
    <t>p) Altri servizi sanitari e sociosanitari a rilevanza sanitaria</t>
  </si>
  <si>
    <t>q) Costi per differenziale Tariffe TUC</t>
  </si>
  <si>
    <t>3) Acquisti di servizi non sanitari -</t>
  </si>
  <si>
    <t>a) Servizi non sanitari</t>
  </si>
  <si>
    <t>b) Consulenze, collaborazioni, interinale, altre prestazioni di lavoro non sanitarie</t>
  </si>
  <si>
    <t>c) Formazione</t>
  </si>
  <si>
    <t>4) Manutenzione e riparazione</t>
  </si>
  <si>
    <t>5) Godimento di beni di terzi</t>
  </si>
  <si>
    <t>6) Costi del personale -</t>
  </si>
  <si>
    <t>a) Personale dirigente medico</t>
  </si>
  <si>
    <t>b) Personale dirigente ruolo sanitario non medico</t>
  </si>
  <si>
    <t>c) Personale comparto ruolo sanitario</t>
  </si>
  <si>
    <t>d) Personale dirigente altri ruoli</t>
  </si>
  <si>
    <t>e) Personale comparto altri ruoli</t>
  </si>
  <si>
    <t>7) Oneri diversi di gestione</t>
  </si>
  <si>
    <t>8) Ammortamenti -</t>
  </si>
  <si>
    <t>a) Ammortamenti immobilizzazioni immateriali</t>
  </si>
  <si>
    <t>b) Ammortamenti dei Fabbricati</t>
  </si>
  <si>
    <t>c) Ammortamenti delle altre immobilizzazioni materiali</t>
  </si>
  <si>
    <t>9) Svalutazione delle immobilizzazioni e dei crediti</t>
  </si>
  <si>
    <t>10) Variazione delle rimanenze -</t>
  </si>
  <si>
    <t>a) Variazione delle rimanenze sanitarie</t>
  </si>
  <si>
    <t>b) Variazione delle rimanenze non sanitarie</t>
  </si>
  <si>
    <t>11) Accantonamenti -</t>
  </si>
  <si>
    <t>a) Accantonamenti per rischi</t>
  </si>
  <si>
    <t>b) Accantonamenti per premio operosità</t>
  </si>
  <si>
    <t>c) Accantonamenti per quote inutilizzate di contributi vincolati</t>
  </si>
  <si>
    <t>d) Altri accantonamenti</t>
  </si>
  <si>
    <t>C) PROVENTI E ONERI FINANZIARI</t>
  </si>
  <si>
    <t>1) Interessi attivi ed altri proventi finanziari</t>
  </si>
  <si>
    <t>2) Interessi passivi ed altri oneri finanziari</t>
  </si>
  <si>
    <t>D) RETTIFICHE DI VALORE DI ATTIVITA' FINANZIARIE</t>
  </si>
  <si>
    <t>1) Rivalutazioni</t>
  </si>
  <si>
    <t>2) Svalutazioni</t>
  </si>
  <si>
    <t>E) PROVENTI E ONERI STRAORDINARI</t>
  </si>
  <si>
    <t>1) Proventi straordinari -</t>
  </si>
  <si>
    <t>a) Plusvalenze</t>
  </si>
  <si>
    <t>b) Altri proventi straordinari</t>
  </si>
  <si>
    <t>2) Oneri straordinari -</t>
  </si>
  <si>
    <t>a) Minusvalenze</t>
  </si>
  <si>
    <t>b) Altri oneri straordinari</t>
  </si>
  <si>
    <t>Y) IMPOSTE SUL REDDITO DELL'ESERCIZIO</t>
  </si>
  <si>
    <t>1) IRAP -</t>
  </si>
  <si>
    <t>a) IRAP relativa a personale dipendente</t>
  </si>
  <si>
    <t>b) IRAP relativa a collaboratori e personale assimilato a lavoro dipendente</t>
  </si>
  <si>
    <t>c) IRAP relativa ad attività di libera professione (intramoenia)</t>
  </si>
  <si>
    <t>d) IRAP relativa ad attività commerciali</t>
  </si>
  <si>
    <t>2) IRES</t>
  </si>
  <si>
    <t>3) Accantonamento a fondo imposte (accertamenti, condoni, ecc.)</t>
  </si>
  <si>
    <t>UTILE (PERDITA) DELL'ESERCIZIO</t>
  </si>
  <si>
    <t>Totale A)</t>
  </si>
  <si>
    <t>Totale B)</t>
  </si>
  <si>
    <t>DIFF. TRA VALORE E COSTI DELLA PRODUZIONE (A-B)</t>
  </si>
  <si>
    <t>Totale C)</t>
  </si>
  <si>
    <t>Totale D)</t>
  </si>
  <si>
    <t>Totale E)</t>
  </si>
  <si>
    <t>RISULTATO PRIMA DELLE IMPOSTE (A-B+C+D+E)</t>
  </si>
  <si>
    <t>Totale Y)</t>
  </si>
  <si>
    <t>709 - AZIENDA SOCIO SANITARIA TERRITORIALE DI LODI</t>
  </si>
  <si>
    <t>Anno 2017</t>
  </si>
  <si>
    <t>CONTO ECONOMICO - CONSUNTIVO TOTALE</t>
  </si>
  <si>
    <t>CONTO ECONOMICO - CONSUNTIVO SANITARIO</t>
  </si>
  <si>
    <t>CONTO ECONOMICO - CONSUNTIVO TERRITORIALE</t>
  </si>
  <si>
    <t>Deliberazione ASST Lodi n. 422 del 26/05/2017 - approvato con DGR 7324 del 07/11/2017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</si>
</sst>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 * #,##0_ ;_ * \-#,##0_ ;_ * &quot;-&quot;??_ ;_ @_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b/>
      <i/>
      <sz val="10"/>
      <name val="Tahoma"/>
      <family val="2"/>
    </font>
    <font>
      <u val="single"/>
      <sz val="10"/>
      <name val="Tahoma"/>
      <family val="2"/>
    </font>
    <font>
      <sz val="11"/>
      <name val="Tahoma"/>
      <family val="2"/>
    </font>
    <font>
      <sz val="9"/>
      <name val="Tahoma"/>
      <family val="2"/>
    </font>
    <font>
      <i/>
      <sz val="8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9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theme="0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166" fontId="5" fillId="0" borderId="10" xfId="47" applyNumberFormat="1" applyFont="1" applyFill="1" applyBorder="1" applyAlignment="1" applyProtection="1">
      <alignment horizontal="center" vertical="center"/>
      <protection/>
    </xf>
    <xf numFmtId="0" fontId="7" fillId="0" borderId="11" xfId="49" applyFont="1" applyFill="1" applyBorder="1" applyAlignment="1" applyProtection="1">
      <alignment horizontal="left" vertical="center" wrapText="1" indent="1"/>
      <protection/>
    </xf>
    <xf numFmtId="0" fontId="7" fillId="33" borderId="11" xfId="49" applyFont="1" applyFill="1" applyBorder="1" applyAlignment="1" applyProtection="1">
      <alignment horizontal="left" vertical="center" wrapText="1" indent="1"/>
      <protection/>
    </xf>
    <xf numFmtId="166" fontId="5" fillId="33" borderId="10" xfId="47" applyNumberFormat="1" applyFont="1" applyFill="1" applyBorder="1" applyAlignment="1" applyProtection="1">
      <alignment horizontal="center" vertical="center"/>
      <protection/>
    </xf>
    <xf numFmtId="0" fontId="4" fillId="0" borderId="11" xfId="49" applyFont="1" applyFill="1" applyBorder="1" applyAlignment="1" applyProtection="1">
      <alignment horizontal="left" vertical="center" wrapText="1" indent="3"/>
      <protection/>
    </xf>
    <xf numFmtId="0" fontId="4" fillId="34" borderId="11" xfId="49" applyFont="1" applyFill="1" applyBorder="1" applyAlignment="1" applyProtection="1">
      <alignment horizontal="left" vertical="center" wrapText="1" indent="3"/>
      <protection/>
    </xf>
    <xf numFmtId="0" fontId="4" fillId="0" borderId="12" xfId="49" applyFont="1" applyFill="1" applyBorder="1" applyAlignment="1" applyProtection="1">
      <alignment vertical="center" wrapText="1"/>
      <protection/>
    </xf>
    <xf numFmtId="166" fontId="5" fillId="0" borderId="13" xfId="47" applyNumberFormat="1" applyFont="1" applyFill="1" applyBorder="1" applyAlignment="1" applyProtection="1">
      <alignment horizontal="center" vertical="center"/>
      <protection/>
    </xf>
    <xf numFmtId="0" fontId="4" fillId="34" borderId="10" xfId="49" applyFont="1" applyFill="1" applyBorder="1" applyAlignment="1" applyProtection="1">
      <alignment horizontal="center" vertical="center" wrapText="1"/>
      <protection/>
    </xf>
    <xf numFmtId="4" fontId="4" fillId="34" borderId="10" xfId="46" applyNumberFormat="1" applyFont="1" applyFill="1" applyBorder="1" applyAlignment="1" applyProtection="1">
      <alignment horizontal="center" vertical="center"/>
      <protection/>
    </xf>
    <xf numFmtId="0" fontId="6" fillId="34" borderId="14" xfId="49" applyFont="1" applyFill="1" applyBorder="1" applyAlignment="1" applyProtection="1">
      <alignment horizontal="left" vertical="center" wrapText="1" indent="3"/>
      <protection/>
    </xf>
    <xf numFmtId="166" fontId="5" fillId="0" borderId="15" xfId="47" applyNumberFormat="1" applyFont="1" applyFill="1" applyBorder="1" applyAlignment="1" applyProtection="1">
      <alignment horizontal="center" vertical="center"/>
      <protection/>
    </xf>
    <xf numFmtId="0" fontId="6" fillId="34" borderId="12" xfId="49" applyFont="1" applyFill="1" applyBorder="1" applyAlignment="1" applyProtection="1">
      <alignment horizontal="left" vertical="center" wrapText="1" indent="3"/>
      <protection/>
    </xf>
    <xf numFmtId="0" fontId="8" fillId="33" borderId="16" xfId="49" applyFont="1" applyFill="1" applyBorder="1" applyAlignment="1" applyProtection="1">
      <alignment horizontal="left" vertical="center" wrapText="1"/>
      <protection/>
    </xf>
    <xf numFmtId="166" fontId="5" fillId="33" borderId="17" xfId="47" applyNumberFormat="1" applyFont="1" applyFill="1" applyBorder="1" applyAlignment="1" applyProtection="1">
      <alignment horizontal="center" vertical="center"/>
      <protection/>
    </xf>
    <xf numFmtId="0" fontId="7" fillId="35" borderId="12" xfId="49" applyFont="1" applyFill="1" applyBorder="1" applyAlignment="1" applyProtection="1">
      <alignment horizontal="left" vertical="center" wrapText="1" indent="1"/>
      <protection/>
    </xf>
    <xf numFmtId="166" fontId="5" fillId="35" borderId="10" xfId="47" applyNumberFormat="1" applyFont="1" applyFill="1" applyBorder="1" applyAlignment="1" applyProtection="1">
      <alignment horizontal="center" vertical="center"/>
      <protection/>
    </xf>
    <xf numFmtId="166" fontId="9" fillId="0" borderId="10" xfId="47" applyNumberFormat="1" applyFont="1" applyFill="1" applyBorder="1" applyAlignment="1" applyProtection="1">
      <alignment horizontal="center" vertical="center"/>
      <protection/>
    </xf>
    <xf numFmtId="0" fontId="0" fillId="0" borderId="0" xfId="0" applyAlignment="1" quotePrefix="1">
      <alignment/>
    </xf>
    <xf numFmtId="166" fontId="4" fillId="0" borderId="13" xfId="47" applyNumberFormat="1" applyFont="1" applyFill="1" applyBorder="1" applyAlignment="1" applyProtection="1">
      <alignment horizontal="center" vertical="center"/>
      <protection/>
    </xf>
    <xf numFmtId="166" fontId="4" fillId="0" borderId="10" xfId="47" applyNumberFormat="1" applyFont="1" applyFill="1" applyBorder="1" applyAlignment="1" applyProtection="1">
      <alignment horizontal="center" vertical="center"/>
      <protection/>
    </xf>
    <xf numFmtId="166" fontId="10" fillId="0" borderId="10" xfId="47" applyNumberFormat="1" applyFont="1" applyFill="1" applyBorder="1" applyAlignment="1" applyProtection="1">
      <alignment horizontal="center" vertical="center"/>
      <protection/>
    </xf>
    <xf numFmtId="166" fontId="11" fillId="0" borderId="10" xfId="47" applyNumberFormat="1" applyFont="1" applyFill="1" applyBorder="1" applyAlignment="1" applyProtection="1">
      <alignment horizontal="center" vertical="center"/>
      <protection/>
    </xf>
    <xf numFmtId="0" fontId="10" fillId="0" borderId="11" xfId="49" applyFont="1" applyFill="1" applyBorder="1" applyAlignment="1" applyProtection="1">
      <alignment horizontal="left" vertical="center" wrapText="1" indent="5"/>
      <protection/>
    </xf>
    <xf numFmtId="0" fontId="10" fillId="34" borderId="11" xfId="49" applyFont="1" applyFill="1" applyBorder="1" applyAlignment="1" applyProtection="1">
      <alignment horizontal="left" vertical="center" wrapText="1" indent="5"/>
      <protection/>
    </xf>
    <xf numFmtId="0" fontId="11" fillId="0" borderId="11" xfId="49" applyFont="1" applyFill="1" applyBorder="1" applyAlignment="1" applyProtection="1">
      <alignment horizontal="left" vertical="center" wrapText="1" indent="7"/>
      <protection/>
    </xf>
    <xf numFmtId="0" fontId="47" fillId="14" borderId="18" xfId="0" applyFont="1" applyFill="1" applyBorder="1" applyAlignment="1">
      <alignment horizontal="center"/>
    </xf>
    <xf numFmtId="0" fontId="47" fillId="14" borderId="19" xfId="0" applyFont="1" applyFill="1" applyBorder="1" applyAlignment="1">
      <alignment horizontal="center"/>
    </xf>
    <xf numFmtId="0" fontId="48" fillId="0" borderId="0" xfId="0" applyFont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7" fillId="14" borderId="18" xfId="0" applyFont="1" applyFill="1" applyBorder="1" applyAlignment="1">
      <alignment horizontal="center"/>
    </xf>
    <xf numFmtId="0" fontId="47" fillId="14" borderId="19" xfId="0" applyFont="1" applyFill="1" applyBorder="1" applyAlignment="1">
      <alignment horizont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[0] 4" xfId="45"/>
    <cellStyle name="Migliaia [0]_Mattone CE_Budget 2008 (v. 0.5 del 12.02.2008) 2" xfId="46"/>
    <cellStyle name="Migliaia_Mattone CE_Budget 2008 (v. 0.5 del 12.02.2008) 2" xfId="47"/>
    <cellStyle name="Neutrale" xfId="48"/>
    <cellStyle name="Normal_Sheet1 2" xfId="49"/>
    <cellStyle name="Normale 4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1"/>
  <sheetViews>
    <sheetView tabSelected="1" zoomScalePageLayoutView="0" workbookViewId="0" topLeftCell="A1">
      <selection activeCell="A5" sqref="A5:B5"/>
    </sheetView>
  </sheetViews>
  <sheetFormatPr defaultColWidth="9.140625" defaultRowHeight="15"/>
  <cols>
    <col min="1" max="1" width="91.421875" style="0" customWidth="1"/>
    <col min="2" max="2" width="11.7109375" style="0" bestFit="1" customWidth="1"/>
  </cols>
  <sheetData>
    <row r="1" spans="1:2" ht="21">
      <c r="A1" s="31" t="s">
        <v>107</v>
      </c>
      <c r="B1" s="32"/>
    </row>
    <row r="3" spans="1:2" ht="23.25">
      <c r="A3" s="29" t="s">
        <v>0</v>
      </c>
      <c r="B3" s="29"/>
    </row>
    <row r="4" spans="1:2" ht="23.25">
      <c r="A4" s="29" t="s">
        <v>109</v>
      </c>
      <c r="B4" s="29"/>
    </row>
    <row r="5" spans="1:2" ht="15.75">
      <c r="A5" s="30" t="s">
        <v>112</v>
      </c>
      <c r="B5" s="30"/>
    </row>
    <row r="6" spans="1:2" ht="15">
      <c r="A6" s="9" t="s">
        <v>1</v>
      </c>
      <c r="B6" s="10" t="s">
        <v>108</v>
      </c>
    </row>
    <row r="7" spans="1:2" ht="15">
      <c r="A7" s="7" t="s">
        <v>2</v>
      </c>
      <c r="B7" s="20"/>
    </row>
    <row r="8" spans="1:2" ht="15">
      <c r="A8" s="5" t="s">
        <v>3</v>
      </c>
      <c r="B8" s="21">
        <f>+'BIL SAN DEL. 422-26.05.2017'!B8+'BIL TER DEL. 422-26.05.2017'!B8+'BIL 118 DEL. 422-26.05.2017'!B8</f>
        <v>71596</v>
      </c>
    </row>
    <row r="9" spans="1:2" ht="15">
      <c r="A9" s="24" t="s">
        <v>4</v>
      </c>
      <c r="B9" s="22">
        <f>+'BIL SAN DEL. 422-26.05.2017'!B9+'BIL TER DEL. 422-26.05.2017'!B9+'BIL 118 DEL. 422-26.05.2017'!B9</f>
        <v>66417</v>
      </c>
    </row>
    <row r="10" spans="1:2" ht="15">
      <c r="A10" s="24" t="s">
        <v>5</v>
      </c>
      <c r="B10" s="22">
        <f>+'BIL SAN DEL. 422-26.05.2017'!B10+'BIL TER DEL. 422-26.05.2017'!B10+'BIL 118 DEL. 422-26.05.2017'!B10</f>
        <v>4950</v>
      </c>
    </row>
    <row r="11" spans="1:2" ht="15">
      <c r="A11" s="26" t="s">
        <v>6</v>
      </c>
      <c r="B11" s="23">
        <f>+'BIL SAN DEL. 422-26.05.2017'!B11+'BIL TER DEL. 422-26.05.2017'!B11+'BIL 118 DEL. 422-26.05.2017'!B11</f>
        <v>66</v>
      </c>
    </row>
    <row r="12" spans="1:2" ht="15">
      <c r="A12" s="26" t="s">
        <v>7</v>
      </c>
      <c r="B12" s="23">
        <f>+'BIL SAN DEL. 422-26.05.2017'!B12+'BIL TER DEL. 422-26.05.2017'!B12+'BIL 118 DEL. 422-26.05.2017'!B12</f>
        <v>0</v>
      </c>
    </row>
    <row r="13" spans="1:2" ht="15">
      <c r="A13" s="26" t="s">
        <v>8</v>
      </c>
      <c r="B13" s="23">
        <f>+'BIL SAN DEL. 422-26.05.2017'!B13+'BIL TER DEL. 422-26.05.2017'!B13+'BIL 118 DEL. 422-26.05.2017'!B13</f>
        <v>0</v>
      </c>
    </row>
    <row r="14" spans="1:2" ht="15">
      <c r="A14" s="26" t="s">
        <v>9</v>
      </c>
      <c r="B14" s="23">
        <f>+'BIL SAN DEL. 422-26.05.2017'!B14+'BIL TER DEL. 422-26.05.2017'!B14+'BIL 118 DEL. 422-26.05.2017'!B14</f>
        <v>0</v>
      </c>
    </row>
    <row r="15" spans="1:2" ht="15">
      <c r="A15" s="26" t="s">
        <v>10</v>
      </c>
      <c r="B15" s="23">
        <f>+'BIL SAN DEL. 422-26.05.2017'!B15+'BIL TER DEL. 422-26.05.2017'!B15+'BIL 118 DEL. 422-26.05.2017'!B15</f>
        <v>4884</v>
      </c>
    </row>
    <row r="16" spans="1:2" ht="15">
      <c r="A16" s="26" t="s">
        <v>11</v>
      </c>
      <c r="B16" s="23">
        <f>+'BIL SAN DEL. 422-26.05.2017'!B16+'BIL TER DEL. 422-26.05.2017'!B16+'BIL 118 DEL. 422-26.05.2017'!B16</f>
        <v>0</v>
      </c>
    </row>
    <row r="17" spans="1:2" ht="15">
      <c r="A17" s="24" t="s">
        <v>12</v>
      </c>
      <c r="B17" s="22">
        <f>+'BIL SAN DEL. 422-26.05.2017'!B17+'BIL TER DEL. 422-26.05.2017'!B17+'BIL 118 DEL. 422-26.05.2017'!B17</f>
        <v>0</v>
      </c>
    </row>
    <row r="18" spans="1:2" ht="15">
      <c r="A18" s="26" t="s">
        <v>13</v>
      </c>
      <c r="B18" s="23">
        <f>+'BIL SAN DEL. 422-26.05.2017'!B18+'BIL TER DEL. 422-26.05.2017'!B18+'BIL 118 DEL. 422-26.05.2017'!B18</f>
        <v>0</v>
      </c>
    </row>
    <row r="19" spans="1:2" ht="15">
      <c r="A19" s="26" t="s">
        <v>14</v>
      </c>
      <c r="B19" s="23">
        <f>+'BIL SAN DEL. 422-26.05.2017'!B19+'BIL TER DEL. 422-26.05.2017'!B19+'BIL 118 DEL. 422-26.05.2017'!B19</f>
        <v>0</v>
      </c>
    </row>
    <row r="20" spans="1:2" ht="15">
      <c r="A20" s="26" t="s">
        <v>15</v>
      </c>
      <c r="B20" s="23">
        <f>+'BIL SAN DEL. 422-26.05.2017'!B20+'BIL TER DEL. 422-26.05.2017'!B20+'BIL 118 DEL. 422-26.05.2017'!B20</f>
        <v>0</v>
      </c>
    </row>
    <row r="21" spans="1:2" ht="15">
      <c r="A21" s="26" t="s">
        <v>16</v>
      </c>
      <c r="B21" s="23">
        <f>+'BIL SAN DEL. 422-26.05.2017'!B21+'BIL TER DEL. 422-26.05.2017'!B21+'BIL 118 DEL. 422-26.05.2017'!B21</f>
        <v>0</v>
      </c>
    </row>
    <row r="22" spans="1:2" ht="15">
      <c r="A22" s="25" t="s">
        <v>17</v>
      </c>
      <c r="B22" s="22">
        <f>+'BIL SAN DEL. 422-26.05.2017'!B22+'BIL TER DEL. 422-26.05.2017'!B22+'BIL 118 DEL. 422-26.05.2017'!B22</f>
        <v>229</v>
      </c>
    </row>
    <row r="23" spans="1:2" ht="15">
      <c r="A23" s="6" t="s">
        <v>18</v>
      </c>
      <c r="B23" s="21">
        <f>+'BIL SAN DEL. 422-26.05.2017'!B23+'BIL TER DEL. 422-26.05.2017'!B23+'BIL 118 DEL. 422-26.05.2017'!B23</f>
        <v>0</v>
      </c>
    </row>
    <row r="24" spans="1:2" ht="15">
      <c r="A24" s="6" t="s">
        <v>19</v>
      </c>
      <c r="B24" s="21">
        <f>+'BIL SAN DEL. 422-26.05.2017'!B24+'BIL TER DEL. 422-26.05.2017'!B24+'BIL 118 DEL. 422-26.05.2017'!B24</f>
        <v>469</v>
      </c>
    </row>
    <row r="25" spans="1:2" ht="15">
      <c r="A25" s="6" t="s">
        <v>20</v>
      </c>
      <c r="B25" s="21">
        <f>+'BIL SAN DEL. 422-26.05.2017'!B25+'BIL TER DEL. 422-26.05.2017'!B25+'BIL 118 DEL. 422-26.05.2017'!B25</f>
        <v>127487</v>
      </c>
    </row>
    <row r="26" spans="1:2" ht="15">
      <c r="A26" s="25" t="s">
        <v>21</v>
      </c>
      <c r="B26" s="22">
        <f>+'BIL SAN DEL. 422-26.05.2017'!B26+'BIL TER DEL. 422-26.05.2017'!B26+'BIL 118 DEL. 422-26.05.2017'!B26</f>
        <v>124359</v>
      </c>
    </row>
    <row r="27" spans="1:2" ht="15">
      <c r="A27" s="25" t="s">
        <v>22</v>
      </c>
      <c r="B27" s="22">
        <f>+'BIL SAN DEL. 422-26.05.2017'!B27+'BIL TER DEL. 422-26.05.2017'!B27+'BIL 118 DEL. 422-26.05.2017'!B27</f>
        <v>2033</v>
      </c>
    </row>
    <row r="28" spans="1:2" ht="15">
      <c r="A28" s="24" t="s">
        <v>23</v>
      </c>
      <c r="B28" s="22">
        <f>+'BIL SAN DEL. 422-26.05.2017'!B28+'BIL TER DEL. 422-26.05.2017'!B28+'BIL 118 DEL. 422-26.05.2017'!B28</f>
        <v>1095</v>
      </c>
    </row>
    <row r="29" spans="1:2" ht="15">
      <c r="A29" s="5" t="s">
        <v>24</v>
      </c>
      <c r="B29" s="21">
        <f>+'BIL SAN DEL. 422-26.05.2017'!B29+'BIL TER DEL. 422-26.05.2017'!B29+'BIL 118 DEL. 422-26.05.2017'!B29</f>
        <v>4910</v>
      </c>
    </row>
    <row r="30" spans="1:2" ht="15">
      <c r="A30" s="5" t="s">
        <v>25</v>
      </c>
      <c r="B30" s="21">
        <f>+'BIL SAN DEL. 422-26.05.2017'!B30+'BIL TER DEL. 422-26.05.2017'!B30+'BIL 118 DEL. 422-26.05.2017'!B30</f>
        <v>6332</v>
      </c>
    </row>
    <row r="31" spans="1:2" ht="15">
      <c r="A31" s="5" t="s">
        <v>26</v>
      </c>
      <c r="B31" s="21">
        <f>+'BIL SAN DEL. 422-26.05.2017'!B31+'BIL TER DEL. 422-26.05.2017'!B31+'BIL 118 DEL. 422-26.05.2017'!B31</f>
        <v>6243</v>
      </c>
    </row>
    <row r="32" spans="1:2" ht="15">
      <c r="A32" s="5" t="s">
        <v>27</v>
      </c>
      <c r="B32" s="21">
        <f>+'BIL SAN DEL. 422-26.05.2017'!B32+'BIL TER DEL. 422-26.05.2017'!B32+'BIL 118 DEL. 422-26.05.2017'!B32</f>
        <v>0</v>
      </c>
    </row>
    <row r="33" spans="1:2" ht="15">
      <c r="A33" s="5" t="s">
        <v>28</v>
      </c>
      <c r="B33" s="21">
        <f>+'BIL SAN DEL. 422-26.05.2017'!B33+'BIL TER DEL. 422-26.05.2017'!B33+'BIL 118 DEL. 422-26.05.2017'!B33</f>
        <v>1231</v>
      </c>
    </row>
    <row r="34" spans="1:2" ht="15">
      <c r="A34" s="3" t="s">
        <v>99</v>
      </c>
      <c r="B34" s="4">
        <f>+'BIL SAN DEL. 422-26.05.2017'!B34+'BIL TER DEL. 422-26.05.2017'!B34+'BIL 118 DEL. 422-26.05.2017'!B34</f>
        <v>218268</v>
      </c>
    </row>
    <row r="35" spans="1:2" ht="15">
      <c r="A35" s="2"/>
      <c r="B35" s="1">
        <f>+'BIL SAN DEL. 422-26.05.2017'!B35+'BIL TER DEL. 422-26.05.2017'!B35+'BIL 118 DEL. 422-26.05.2017'!B35</f>
        <v>0</v>
      </c>
    </row>
    <row r="36" spans="1:2" ht="15">
      <c r="A36" s="7" t="s">
        <v>29</v>
      </c>
      <c r="B36" s="21">
        <f>+'BIL SAN DEL. 422-26.05.2017'!B36+'BIL TER DEL. 422-26.05.2017'!B36+'BIL 118 DEL. 422-26.05.2017'!B36</f>
        <v>0</v>
      </c>
    </row>
    <row r="37" spans="1:2" ht="15">
      <c r="A37" s="5" t="s">
        <v>30</v>
      </c>
      <c r="B37" s="21">
        <f>+'BIL SAN DEL. 422-26.05.2017'!B37+'BIL TER DEL. 422-26.05.2017'!B37+'BIL 118 DEL. 422-26.05.2017'!B37</f>
        <v>42764</v>
      </c>
    </row>
    <row r="38" spans="1:2" ht="15">
      <c r="A38" s="24" t="s">
        <v>31</v>
      </c>
      <c r="B38" s="22">
        <f>+'BIL SAN DEL. 422-26.05.2017'!B38+'BIL TER DEL. 422-26.05.2017'!B38+'BIL 118 DEL. 422-26.05.2017'!B38</f>
        <v>38735</v>
      </c>
    </row>
    <row r="39" spans="1:2" ht="15">
      <c r="A39" s="25" t="s">
        <v>32</v>
      </c>
      <c r="B39" s="18">
        <f>+'BIL SAN DEL. 422-26.05.2017'!B39+'BIL TER DEL. 422-26.05.2017'!B39+'BIL 118 DEL. 422-26.05.2017'!B39</f>
        <v>4029</v>
      </c>
    </row>
    <row r="40" spans="1:2" ht="15">
      <c r="A40" s="6" t="s">
        <v>33</v>
      </c>
      <c r="B40" s="21">
        <f>+'BIL SAN DEL. 422-26.05.2017'!B40+'BIL TER DEL. 422-26.05.2017'!B40+'BIL 118 DEL. 422-26.05.2017'!B40</f>
        <v>14197</v>
      </c>
    </row>
    <row r="41" spans="1:2" ht="15">
      <c r="A41" s="25" t="s">
        <v>34</v>
      </c>
      <c r="B41" s="22">
        <f>+'BIL SAN DEL. 422-26.05.2017'!B41+'BIL TER DEL. 422-26.05.2017'!B41+'BIL 118 DEL. 422-26.05.2017'!B41</f>
        <v>0</v>
      </c>
    </row>
    <row r="42" spans="1:2" ht="15">
      <c r="A42" s="25" t="s">
        <v>35</v>
      </c>
      <c r="B42" s="22">
        <f>+'BIL SAN DEL. 422-26.05.2017'!B42+'BIL TER DEL. 422-26.05.2017'!B42+'BIL 118 DEL. 422-26.05.2017'!B42</f>
        <v>0</v>
      </c>
    </row>
    <row r="43" spans="1:2" ht="15">
      <c r="A43" s="25" t="s">
        <v>36</v>
      </c>
      <c r="B43" s="22">
        <f>+'BIL SAN DEL. 422-26.05.2017'!B43+'BIL TER DEL. 422-26.05.2017'!B43+'BIL 118 DEL. 422-26.05.2017'!B43</f>
        <v>1089</v>
      </c>
    </row>
    <row r="44" spans="1:2" ht="15">
      <c r="A44" s="25" t="s">
        <v>37</v>
      </c>
      <c r="B44" s="22">
        <f>+'BIL SAN DEL. 422-26.05.2017'!B44+'BIL TER DEL. 422-26.05.2017'!B44+'BIL 118 DEL. 422-26.05.2017'!B44</f>
        <v>0</v>
      </c>
    </row>
    <row r="45" spans="1:2" ht="15">
      <c r="A45" s="25" t="s">
        <v>38</v>
      </c>
      <c r="B45" s="22">
        <f>+'BIL SAN DEL. 422-26.05.2017'!B45+'BIL TER DEL. 422-26.05.2017'!B45+'BIL 118 DEL. 422-26.05.2017'!B45</f>
        <v>29</v>
      </c>
    </row>
    <row r="46" spans="1:2" ht="15">
      <c r="A46" s="25" t="s">
        <v>39</v>
      </c>
      <c r="B46" s="22">
        <f>+'BIL SAN DEL. 422-26.05.2017'!B46+'BIL TER DEL. 422-26.05.2017'!B46+'BIL 118 DEL. 422-26.05.2017'!B46</f>
        <v>1265</v>
      </c>
    </row>
    <row r="47" spans="1:2" ht="15">
      <c r="A47" s="25" t="s">
        <v>40</v>
      </c>
      <c r="B47" s="22">
        <f>+'BIL SAN DEL. 422-26.05.2017'!B47+'BIL TER DEL. 422-26.05.2017'!B47+'BIL 118 DEL. 422-26.05.2017'!B47</f>
        <v>0</v>
      </c>
    </row>
    <row r="48" spans="1:2" ht="15">
      <c r="A48" s="25" t="s">
        <v>41</v>
      </c>
      <c r="B48" s="22">
        <f>+'BIL SAN DEL. 422-26.05.2017'!B48+'BIL TER DEL. 422-26.05.2017'!B48+'BIL 118 DEL. 422-26.05.2017'!B48</f>
        <v>0</v>
      </c>
    </row>
    <row r="49" spans="1:2" ht="15">
      <c r="A49" s="25" t="s">
        <v>42</v>
      </c>
      <c r="B49" s="22">
        <f>+'BIL SAN DEL. 422-26.05.2017'!B49+'BIL TER DEL. 422-26.05.2017'!B49+'BIL 118 DEL. 422-26.05.2017'!B49</f>
        <v>0</v>
      </c>
    </row>
    <row r="50" spans="1:2" ht="15">
      <c r="A50" s="25" t="s">
        <v>43</v>
      </c>
      <c r="B50" s="22">
        <f>+'BIL SAN DEL. 422-26.05.2017'!B50+'BIL TER DEL. 422-26.05.2017'!B50+'BIL 118 DEL. 422-26.05.2017'!B50</f>
        <v>0</v>
      </c>
    </row>
    <row r="51" spans="1:2" ht="15">
      <c r="A51" s="25" t="s">
        <v>44</v>
      </c>
      <c r="B51" s="22">
        <f>+'BIL SAN DEL. 422-26.05.2017'!B51+'BIL TER DEL. 422-26.05.2017'!B51+'BIL 118 DEL. 422-26.05.2017'!B51</f>
        <v>2755</v>
      </c>
    </row>
    <row r="52" spans="1:2" ht="15">
      <c r="A52" s="25" t="s">
        <v>45</v>
      </c>
      <c r="B52" s="22">
        <f>+'BIL SAN DEL. 422-26.05.2017'!B52+'BIL TER DEL. 422-26.05.2017'!B52+'BIL 118 DEL. 422-26.05.2017'!B52</f>
        <v>0</v>
      </c>
    </row>
    <row r="53" spans="1:2" ht="15">
      <c r="A53" s="25" t="s">
        <v>46</v>
      </c>
      <c r="B53" s="22">
        <f>+'BIL SAN DEL. 422-26.05.2017'!B53+'BIL TER DEL. 422-26.05.2017'!B53+'BIL 118 DEL. 422-26.05.2017'!B53</f>
        <v>1647</v>
      </c>
    </row>
    <row r="54" spans="1:2" ht="15">
      <c r="A54" s="25" t="s">
        <v>47</v>
      </c>
      <c r="B54" s="22">
        <f>+'BIL SAN DEL. 422-26.05.2017'!B54+'BIL TER DEL. 422-26.05.2017'!B54+'BIL 118 DEL. 422-26.05.2017'!B54</f>
        <v>615</v>
      </c>
    </row>
    <row r="55" spans="1:2" ht="15">
      <c r="A55" s="25" t="s">
        <v>48</v>
      </c>
      <c r="B55" s="22">
        <f>+'BIL SAN DEL. 422-26.05.2017'!B55+'BIL TER DEL. 422-26.05.2017'!B55+'BIL 118 DEL. 422-26.05.2017'!B55</f>
        <v>376</v>
      </c>
    </row>
    <row r="56" spans="1:2" ht="15">
      <c r="A56" s="25" t="s">
        <v>49</v>
      </c>
      <c r="B56" s="22">
        <f>+'BIL SAN DEL. 422-26.05.2017'!B56+'BIL TER DEL. 422-26.05.2017'!B56+'BIL 118 DEL. 422-26.05.2017'!B56</f>
        <v>6421</v>
      </c>
    </row>
    <row r="57" spans="1:2" ht="15">
      <c r="A57" s="25" t="s">
        <v>50</v>
      </c>
      <c r="B57" s="22">
        <f>+'BIL SAN DEL. 422-26.05.2017'!B57+'BIL TER DEL. 422-26.05.2017'!B57+'BIL 118 DEL. 422-26.05.2017'!B57</f>
        <v>0</v>
      </c>
    </row>
    <row r="58" spans="1:2" ht="15">
      <c r="A58" s="6" t="s">
        <v>51</v>
      </c>
      <c r="B58" s="21">
        <f>+'BIL SAN DEL. 422-26.05.2017'!B58+'BIL TER DEL. 422-26.05.2017'!B58+'BIL 118 DEL. 422-26.05.2017'!B58</f>
        <v>16096</v>
      </c>
    </row>
    <row r="59" spans="1:2" ht="15">
      <c r="A59" s="25" t="s">
        <v>52</v>
      </c>
      <c r="B59" s="22">
        <f>+'BIL SAN DEL. 422-26.05.2017'!B59+'BIL TER DEL. 422-26.05.2017'!B59+'BIL 118 DEL. 422-26.05.2017'!B59</f>
        <v>15202</v>
      </c>
    </row>
    <row r="60" spans="1:2" ht="15">
      <c r="A60" s="25" t="s">
        <v>53</v>
      </c>
      <c r="B60" s="22">
        <f>+'BIL SAN DEL. 422-26.05.2017'!B60+'BIL TER DEL. 422-26.05.2017'!B60+'BIL 118 DEL. 422-26.05.2017'!B60</f>
        <v>657</v>
      </c>
    </row>
    <row r="61" spans="1:2" ht="15">
      <c r="A61" s="25" t="s">
        <v>54</v>
      </c>
      <c r="B61" s="22">
        <f>+'BIL SAN DEL. 422-26.05.2017'!B61+'BIL TER DEL. 422-26.05.2017'!B61+'BIL 118 DEL. 422-26.05.2017'!B61</f>
        <v>237</v>
      </c>
    </row>
    <row r="62" spans="1:2" ht="15">
      <c r="A62" s="6" t="s">
        <v>55</v>
      </c>
      <c r="B62" s="21">
        <f>+'BIL SAN DEL. 422-26.05.2017'!B62+'BIL TER DEL. 422-26.05.2017'!B62+'BIL 118 DEL. 422-26.05.2017'!B62</f>
        <v>7739</v>
      </c>
    </row>
    <row r="63" spans="1:2" ht="15">
      <c r="A63" s="6" t="s">
        <v>56</v>
      </c>
      <c r="B63" s="21">
        <f>+'BIL SAN DEL. 422-26.05.2017'!B63+'BIL TER DEL. 422-26.05.2017'!B63+'BIL 118 DEL. 422-26.05.2017'!B63</f>
        <v>4417</v>
      </c>
    </row>
    <row r="64" spans="1:2" ht="15">
      <c r="A64" s="6" t="s">
        <v>57</v>
      </c>
      <c r="B64" s="21">
        <f>+'BIL SAN DEL. 422-26.05.2017'!B64+'BIL TER DEL. 422-26.05.2017'!B64+'BIL 118 DEL. 422-26.05.2017'!B64</f>
        <v>112846</v>
      </c>
    </row>
    <row r="65" spans="1:2" ht="15">
      <c r="A65" s="25" t="s">
        <v>58</v>
      </c>
      <c r="B65" s="22">
        <f>+'BIL SAN DEL. 422-26.05.2017'!B65+'BIL TER DEL. 422-26.05.2017'!B65+'BIL 118 DEL. 422-26.05.2017'!B65</f>
        <v>39396</v>
      </c>
    </row>
    <row r="66" spans="1:2" ht="15">
      <c r="A66" s="25" t="s">
        <v>59</v>
      </c>
      <c r="B66" s="22">
        <f>+'BIL SAN DEL. 422-26.05.2017'!B66+'BIL TER DEL. 422-26.05.2017'!B66+'BIL 118 DEL. 422-26.05.2017'!B66</f>
        <v>3423</v>
      </c>
    </row>
    <row r="67" spans="1:2" ht="15">
      <c r="A67" s="25" t="s">
        <v>60</v>
      </c>
      <c r="B67" s="22">
        <f>+'BIL SAN DEL. 422-26.05.2017'!B67+'BIL TER DEL. 422-26.05.2017'!B67+'BIL 118 DEL. 422-26.05.2017'!B67</f>
        <v>48459</v>
      </c>
    </row>
    <row r="68" spans="1:2" ht="15">
      <c r="A68" s="25" t="s">
        <v>61</v>
      </c>
      <c r="B68" s="22">
        <f>+'BIL SAN DEL. 422-26.05.2017'!B68+'BIL TER DEL. 422-26.05.2017'!B68+'BIL 118 DEL. 422-26.05.2017'!B68</f>
        <v>864</v>
      </c>
    </row>
    <row r="69" spans="1:2" ht="15">
      <c r="A69" s="25" t="s">
        <v>62</v>
      </c>
      <c r="B69" s="22">
        <f>+'BIL SAN DEL. 422-26.05.2017'!B69+'BIL TER DEL. 422-26.05.2017'!B69+'BIL 118 DEL. 422-26.05.2017'!B69</f>
        <v>20704</v>
      </c>
    </row>
    <row r="70" spans="1:2" ht="15">
      <c r="A70" s="6" t="s">
        <v>63</v>
      </c>
      <c r="B70" s="21">
        <f>+'BIL SAN DEL. 422-26.05.2017'!B70+'BIL TER DEL. 422-26.05.2017'!B70+'BIL 118 DEL. 422-26.05.2017'!B70</f>
        <v>1676</v>
      </c>
    </row>
    <row r="71" spans="1:2" ht="15">
      <c r="A71" s="6" t="s">
        <v>64</v>
      </c>
      <c r="B71" s="21">
        <f>+'BIL SAN DEL. 422-26.05.2017'!B71+'BIL TER DEL. 422-26.05.2017'!B71+'BIL 118 DEL. 422-26.05.2017'!B71</f>
        <v>8650</v>
      </c>
    </row>
    <row r="72" spans="1:2" ht="15">
      <c r="A72" s="25" t="s">
        <v>65</v>
      </c>
      <c r="B72" s="22">
        <f>+'BIL SAN DEL. 422-26.05.2017'!B72+'BIL TER DEL. 422-26.05.2017'!B72+'BIL 118 DEL. 422-26.05.2017'!B72</f>
        <v>470</v>
      </c>
    </row>
    <row r="73" spans="1:2" ht="15">
      <c r="A73" s="25" t="s">
        <v>66</v>
      </c>
      <c r="B73" s="22">
        <f>+'BIL SAN DEL. 422-26.05.2017'!B73+'BIL TER DEL. 422-26.05.2017'!B73+'BIL 118 DEL. 422-26.05.2017'!B73</f>
        <v>2525</v>
      </c>
    </row>
    <row r="74" spans="1:2" ht="15">
      <c r="A74" s="25" t="s">
        <v>67</v>
      </c>
      <c r="B74" s="22">
        <f>+'BIL SAN DEL. 422-26.05.2017'!B74+'BIL TER DEL. 422-26.05.2017'!B74+'BIL 118 DEL. 422-26.05.2017'!B74</f>
        <v>5655</v>
      </c>
    </row>
    <row r="75" spans="1:2" ht="15">
      <c r="A75" s="6" t="s">
        <v>68</v>
      </c>
      <c r="B75" s="21">
        <f>+'BIL SAN DEL. 422-26.05.2017'!B75+'BIL TER DEL. 422-26.05.2017'!B75+'BIL 118 DEL. 422-26.05.2017'!B75</f>
        <v>12</v>
      </c>
    </row>
    <row r="76" spans="1:2" ht="15">
      <c r="A76" s="6" t="s">
        <v>69</v>
      </c>
      <c r="B76" s="21">
        <f>+'BIL SAN DEL. 422-26.05.2017'!B76+'BIL TER DEL. 422-26.05.2017'!B76+'BIL 118 DEL. 422-26.05.2017'!B76</f>
        <v>124</v>
      </c>
    </row>
    <row r="77" spans="1:2" ht="15">
      <c r="A77" s="25" t="s">
        <v>70</v>
      </c>
      <c r="B77" s="22">
        <f>+'BIL SAN DEL. 422-26.05.2017'!B77+'BIL TER DEL. 422-26.05.2017'!B77+'BIL 118 DEL. 422-26.05.2017'!B77</f>
        <v>55</v>
      </c>
    </row>
    <row r="78" spans="1:2" ht="15">
      <c r="A78" s="25" t="s">
        <v>71</v>
      </c>
      <c r="B78" s="22">
        <f>+'BIL SAN DEL. 422-26.05.2017'!B78+'BIL TER DEL. 422-26.05.2017'!B78+'BIL 118 DEL. 422-26.05.2017'!B78</f>
        <v>69</v>
      </c>
    </row>
    <row r="79" spans="1:2" ht="15">
      <c r="A79" s="6" t="s">
        <v>72</v>
      </c>
      <c r="B79" s="21">
        <f>+'BIL SAN DEL. 422-26.05.2017'!B79+'BIL TER DEL. 422-26.05.2017'!B79+'BIL 118 DEL. 422-26.05.2017'!B79</f>
        <v>2371</v>
      </c>
    </row>
    <row r="80" spans="1:2" ht="15">
      <c r="A80" s="25" t="s">
        <v>73</v>
      </c>
      <c r="B80" s="22">
        <f>+'BIL SAN DEL. 422-26.05.2017'!B80+'BIL TER DEL. 422-26.05.2017'!B80+'BIL 118 DEL. 422-26.05.2017'!B80</f>
        <v>1669</v>
      </c>
    </row>
    <row r="81" spans="1:2" ht="15">
      <c r="A81" s="25" t="s">
        <v>74</v>
      </c>
      <c r="B81" s="22">
        <f>+'BIL SAN DEL. 422-26.05.2017'!B81+'BIL TER DEL. 422-26.05.2017'!B81+'BIL 118 DEL. 422-26.05.2017'!B81</f>
        <v>58</v>
      </c>
    </row>
    <row r="82" spans="1:2" ht="15">
      <c r="A82" s="25" t="s">
        <v>75</v>
      </c>
      <c r="B82" s="22">
        <f>+'BIL SAN DEL. 422-26.05.2017'!B82+'BIL TER DEL. 422-26.05.2017'!B82+'BIL 118 DEL. 422-26.05.2017'!B82</f>
        <v>0</v>
      </c>
    </row>
    <row r="83" spans="1:2" ht="15">
      <c r="A83" s="25" t="s">
        <v>76</v>
      </c>
      <c r="B83" s="22">
        <f>+'BIL SAN DEL. 422-26.05.2017'!B83+'BIL TER DEL. 422-26.05.2017'!B83+'BIL 118 DEL. 422-26.05.2017'!B83</f>
        <v>644</v>
      </c>
    </row>
    <row r="84" spans="1:2" ht="15">
      <c r="A84" s="3" t="s">
        <v>100</v>
      </c>
      <c r="B84" s="4">
        <f>+'BIL SAN DEL. 422-26.05.2017'!B84+'BIL TER DEL. 422-26.05.2017'!B84+'BIL 118 DEL. 422-26.05.2017'!B84</f>
        <v>210892</v>
      </c>
    </row>
    <row r="85" spans="1:2" ht="15.75" thickBot="1">
      <c r="A85" s="11"/>
      <c r="B85" s="12">
        <f>+'BIL SAN DEL. 422-26.05.2017'!B85+'BIL TER DEL. 422-26.05.2017'!B85+'BIL 118 DEL. 422-26.05.2017'!B85</f>
        <v>0</v>
      </c>
    </row>
    <row r="86" spans="1:2" ht="15.75" thickBot="1">
      <c r="A86" s="14" t="s">
        <v>101</v>
      </c>
      <c r="B86" s="15">
        <f>+'BIL SAN DEL. 422-26.05.2017'!B86+'BIL TER DEL. 422-26.05.2017'!B86+'BIL 118 DEL. 422-26.05.2017'!B86</f>
        <v>7376</v>
      </c>
    </row>
    <row r="87" spans="1:2" ht="15">
      <c r="A87" s="13"/>
      <c r="B87" s="8">
        <f>+'BIL SAN DEL. 422-26.05.2017'!B87+'BIL TER DEL. 422-26.05.2017'!B87+'BIL 118 DEL. 422-26.05.2017'!B87</f>
        <v>0</v>
      </c>
    </row>
    <row r="88" spans="1:2" ht="15">
      <c r="A88" s="7" t="s">
        <v>77</v>
      </c>
      <c r="B88" s="21">
        <f>+'BIL SAN DEL. 422-26.05.2017'!B88+'BIL TER DEL. 422-26.05.2017'!B88+'BIL 118 DEL. 422-26.05.2017'!B88</f>
        <v>0</v>
      </c>
    </row>
    <row r="89" spans="1:2" ht="15">
      <c r="A89" s="6" t="s">
        <v>78</v>
      </c>
      <c r="B89" s="21">
        <f>+'BIL SAN DEL. 422-26.05.2017'!B89+'BIL TER DEL. 422-26.05.2017'!B89+'BIL 118 DEL. 422-26.05.2017'!B89</f>
        <v>0</v>
      </c>
    </row>
    <row r="90" spans="1:2" ht="15">
      <c r="A90" s="6" t="s">
        <v>79</v>
      </c>
      <c r="B90" s="21">
        <f>+'BIL SAN DEL. 422-26.05.2017'!B90+'BIL TER DEL. 422-26.05.2017'!B90+'BIL 118 DEL. 422-26.05.2017'!B90</f>
        <v>0</v>
      </c>
    </row>
    <row r="91" spans="1:2" ht="15">
      <c r="A91" s="3" t="s">
        <v>102</v>
      </c>
      <c r="B91" s="4">
        <f>+'BIL SAN DEL. 422-26.05.2017'!B91+'BIL TER DEL. 422-26.05.2017'!B91+'BIL 118 DEL. 422-26.05.2017'!B91</f>
        <v>0</v>
      </c>
    </row>
    <row r="92" spans="1:2" ht="15">
      <c r="A92" s="13"/>
      <c r="B92" s="1">
        <f>+'BIL SAN DEL. 422-26.05.2017'!B92+'BIL TER DEL. 422-26.05.2017'!B92+'BIL 118 DEL. 422-26.05.2017'!B92</f>
        <v>0</v>
      </c>
    </row>
    <row r="93" spans="1:2" ht="15">
      <c r="A93" s="7" t="s">
        <v>80</v>
      </c>
      <c r="B93" s="21">
        <f>+'BIL SAN DEL. 422-26.05.2017'!B93+'BIL TER DEL. 422-26.05.2017'!B93+'BIL 118 DEL. 422-26.05.2017'!B93</f>
        <v>0</v>
      </c>
    </row>
    <row r="94" spans="1:2" ht="15">
      <c r="A94" s="6" t="s">
        <v>81</v>
      </c>
      <c r="B94" s="21">
        <f>+'BIL SAN DEL. 422-26.05.2017'!B94+'BIL TER DEL. 422-26.05.2017'!B94+'BIL 118 DEL. 422-26.05.2017'!B94</f>
        <v>0</v>
      </c>
    </row>
    <row r="95" spans="1:2" ht="15">
      <c r="A95" s="6" t="s">
        <v>82</v>
      </c>
      <c r="B95" s="21">
        <f>+'BIL SAN DEL. 422-26.05.2017'!B95+'BIL TER DEL. 422-26.05.2017'!B95+'BIL 118 DEL. 422-26.05.2017'!B95</f>
        <v>0</v>
      </c>
    </row>
    <row r="96" spans="1:2" ht="15">
      <c r="A96" s="3" t="s">
        <v>103</v>
      </c>
      <c r="B96" s="4">
        <f>+'BIL SAN DEL. 422-26.05.2017'!B96+'BIL TER DEL. 422-26.05.2017'!B96+'BIL 118 DEL. 422-26.05.2017'!B96</f>
        <v>0</v>
      </c>
    </row>
    <row r="97" spans="1:2" ht="15">
      <c r="A97" s="13"/>
      <c r="B97" s="1">
        <f>+'BIL SAN DEL. 422-26.05.2017'!B97+'BIL TER DEL. 422-26.05.2017'!B97+'BIL 118 DEL. 422-26.05.2017'!B97</f>
        <v>0</v>
      </c>
    </row>
    <row r="98" spans="1:2" ht="15">
      <c r="A98" s="7" t="s">
        <v>83</v>
      </c>
      <c r="B98" s="21">
        <f>+'BIL SAN DEL. 422-26.05.2017'!B98+'BIL TER DEL. 422-26.05.2017'!B98+'BIL 118 DEL. 422-26.05.2017'!B98</f>
        <v>0</v>
      </c>
    </row>
    <row r="99" spans="1:2" ht="15">
      <c r="A99" s="6" t="s">
        <v>84</v>
      </c>
      <c r="B99" s="21">
        <f>+'BIL SAN DEL. 422-26.05.2017'!B99+'BIL TER DEL. 422-26.05.2017'!B99+'BIL 118 DEL. 422-26.05.2017'!B99</f>
        <v>615</v>
      </c>
    </row>
    <row r="100" spans="1:2" ht="15">
      <c r="A100" s="25" t="s">
        <v>85</v>
      </c>
      <c r="B100" s="22">
        <f>+'BIL SAN DEL. 422-26.05.2017'!B100+'BIL TER DEL. 422-26.05.2017'!B100+'BIL 118 DEL. 422-26.05.2017'!B100</f>
        <v>0</v>
      </c>
    </row>
    <row r="101" spans="1:2" ht="15">
      <c r="A101" s="25" t="s">
        <v>86</v>
      </c>
      <c r="B101" s="22">
        <f>+'BIL SAN DEL. 422-26.05.2017'!B101+'BIL TER DEL. 422-26.05.2017'!B101+'BIL 118 DEL. 422-26.05.2017'!B101</f>
        <v>615</v>
      </c>
    </row>
    <row r="102" spans="1:2" ht="15">
      <c r="A102" s="6" t="s">
        <v>87</v>
      </c>
      <c r="B102" s="21">
        <f>+'BIL SAN DEL. 422-26.05.2017'!B102+'BIL TER DEL. 422-26.05.2017'!B102+'BIL 118 DEL. 422-26.05.2017'!B102</f>
        <v>49</v>
      </c>
    </row>
    <row r="103" spans="1:2" ht="15">
      <c r="A103" s="25" t="s">
        <v>88</v>
      </c>
      <c r="B103" s="22">
        <f>+'BIL SAN DEL. 422-26.05.2017'!B103+'BIL TER DEL. 422-26.05.2017'!B103+'BIL 118 DEL. 422-26.05.2017'!B103</f>
        <v>5</v>
      </c>
    </row>
    <row r="104" spans="1:2" ht="15">
      <c r="A104" s="25" t="s">
        <v>89</v>
      </c>
      <c r="B104" s="22">
        <f>+'BIL SAN DEL. 422-26.05.2017'!B104+'BIL TER DEL. 422-26.05.2017'!B104+'BIL 118 DEL. 422-26.05.2017'!B104</f>
        <v>44</v>
      </c>
    </row>
    <row r="105" spans="1:2" ht="15">
      <c r="A105" s="3" t="s">
        <v>104</v>
      </c>
      <c r="B105" s="4">
        <f>+'BIL SAN DEL. 422-26.05.2017'!B105+'BIL TER DEL. 422-26.05.2017'!B105+'BIL 118 DEL. 422-26.05.2017'!B105</f>
        <v>566</v>
      </c>
    </row>
    <row r="106" spans="1:2" ht="15.75" thickBot="1">
      <c r="A106" s="16"/>
      <c r="B106" s="17">
        <f>+'BIL SAN DEL. 422-26.05.2017'!B106+'BIL TER DEL. 422-26.05.2017'!B106+'BIL 118 DEL. 422-26.05.2017'!B106</f>
        <v>0</v>
      </c>
    </row>
    <row r="107" spans="1:2" ht="15.75" thickBot="1">
      <c r="A107" s="14" t="s">
        <v>105</v>
      </c>
      <c r="B107" s="15">
        <f>+'BIL SAN DEL. 422-26.05.2017'!B107+'BIL TER DEL. 422-26.05.2017'!B107+'BIL 118 DEL. 422-26.05.2017'!B107</f>
        <v>7942</v>
      </c>
    </row>
    <row r="108" spans="1:2" ht="15">
      <c r="A108" s="13"/>
      <c r="B108" s="1">
        <f>+'BIL SAN DEL. 422-26.05.2017'!B108+'BIL TER DEL. 422-26.05.2017'!B108+'BIL 118 DEL. 422-26.05.2017'!B108</f>
        <v>0</v>
      </c>
    </row>
    <row r="109" spans="1:2" ht="15">
      <c r="A109" s="7" t="s">
        <v>90</v>
      </c>
      <c r="B109" s="1">
        <f>+'BIL SAN DEL. 422-26.05.2017'!B109+'BIL TER DEL. 422-26.05.2017'!B109+'BIL 118 DEL. 422-26.05.2017'!B109</f>
        <v>0</v>
      </c>
    </row>
    <row r="110" spans="1:2" ht="15">
      <c r="A110" s="6" t="s">
        <v>91</v>
      </c>
      <c r="B110" s="21">
        <f>+'BIL SAN DEL. 422-26.05.2017'!B110+'BIL TER DEL. 422-26.05.2017'!B110+'BIL 118 DEL. 422-26.05.2017'!B110</f>
        <v>7804</v>
      </c>
    </row>
    <row r="111" spans="1:2" ht="15">
      <c r="A111" s="25" t="s">
        <v>92</v>
      </c>
      <c r="B111" s="22">
        <f>+'BIL SAN DEL. 422-26.05.2017'!B111+'BIL TER DEL. 422-26.05.2017'!B111+'BIL 118 DEL. 422-26.05.2017'!B111</f>
        <v>7411</v>
      </c>
    </row>
    <row r="112" spans="1:2" ht="15">
      <c r="A112" s="25" t="s">
        <v>93</v>
      </c>
      <c r="B112" s="22">
        <f>+'BIL SAN DEL. 422-26.05.2017'!B112+'BIL TER DEL. 422-26.05.2017'!B112+'BIL 118 DEL. 422-26.05.2017'!B112</f>
        <v>276</v>
      </c>
    </row>
    <row r="113" spans="1:2" ht="15">
      <c r="A113" s="24" t="s">
        <v>94</v>
      </c>
      <c r="B113" s="22">
        <f>+'BIL SAN DEL. 422-26.05.2017'!B113+'BIL TER DEL. 422-26.05.2017'!B113+'BIL 118 DEL. 422-26.05.2017'!B113</f>
        <v>117</v>
      </c>
    </row>
    <row r="114" spans="1:2" ht="15">
      <c r="A114" s="25" t="s">
        <v>95</v>
      </c>
      <c r="B114" s="22">
        <f>+'BIL SAN DEL. 422-26.05.2017'!B114+'BIL TER DEL. 422-26.05.2017'!B114+'BIL 118 DEL. 422-26.05.2017'!B114</f>
        <v>0</v>
      </c>
    </row>
    <row r="115" spans="1:2" ht="15">
      <c r="A115" s="6" t="s">
        <v>96</v>
      </c>
      <c r="B115" s="21">
        <f>+'BIL SAN DEL. 422-26.05.2017'!B115+'BIL TER DEL. 422-26.05.2017'!B115+'BIL 118 DEL. 422-26.05.2017'!B115</f>
        <v>138</v>
      </c>
    </row>
    <row r="116" spans="1:2" ht="15">
      <c r="A116" s="6" t="s">
        <v>97</v>
      </c>
      <c r="B116" s="21">
        <f>+'BIL SAN DEL. 422-26.05.2017'!B116+'BIL TER DEL. 422-26.05.2017'!B116+'BIL 118 DEL. 422-26.05.2017'!B116</f>
        <v>0</v>
      </c>
    </row>
    <row r="117" spans="1:2" ht="15">
      <c r="A117" s="3" t="s">
        <v>106</v>
      </c>
      <c r="B117" s="4">
        <f>+'BIL SAN DEL. 422-26.05.2017'!B117+'BIL TER DEL. 422-26.05.2017'!B117+'BIL 118 DEL. 422-26.05.2017'!B117</f>
        <v>7942</v>
      </c>
    </row>
    <row r="118" spans="1:2" ht="15">
      <c r="A118" s="13"/>
      <c r="B118" s="1">
        <f>+'BIL SAN DEL. 422-26.05.2017'!B118+'BIL TER DEL. 422-26.05.2017'!B118+'BIL 118 DEL. 422-26.05.2017'!B118</f>
        <v>0</v>
      </c>
    </row>
    <row r="119" spans="1:2" ht="15">
      <c r="A119" s="7" t="s">
        <v>98</v>
      </c>
      <c r="B119" s="1">
        <f>+'BIL SAN DEL. 422-26.05.2017'!B119+'BIL TER DEL. 422-26.05.2017'!B119+'BIL 118 DEL. 422-26.05.2017'!B119</f>
        <v>0</v>
      </c>
    </row>
    <row r="120" ht="15">
      <c r="A120" s="19"/>
    </row>
    <row r="121" ht="15">
      <c r="A121" s="19"/>
    </row>
  </sheetData>
  <sheetProtection/>
  <mergeCells count="4">
    <mergeCell ref="A3:B3"/>
    <mergeCell ref="A5:B5"/>
    <mergeCell ref="A4:B4"/>
    <mergeCell ref="A1:B1"/>
  </mergeCells>
  <printOptions horizontalCentered="1"/>
  <pageMargins left="0.2362204724409449" right="0.2362204724409449" top="0.4330708661417323" bottom="0.2755905511811024" header="0.31496062992125984" footer="0.1968503937007874"/>
  <pageSetup fitToHeight="3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1"/>
  <sheetViews>
    <sheetView zoomScalePageLayoutView="0" workbookViewId="0" topLeftCell="A1">
      <selection activeCell="A5" sqref="A5:B5"/>
    </sheetView>
  </sheetViews>
  <sheetFormatPr defaultColWidth="9.140625" defaultRowHeight="15"/>
  <cols>
    <col min="1" max="1" width="91.8515625" style="0" customWidth="1"/>
    <col min="2" max="2" width="11.7109375" style="0" bestFit="1" customWidth="1"/>
  </cols>
  <sheetData>
    <row r="1" spans="1:2" ht="21">
      <c r="A1" s="31" t="s">
        <v>107</v>
      </c>
      <c r="B1" s="32"/>
    </row>
    <row r="3" spans="1:2" ht="23.25">
      <c r="A3" s="29" t="s">
        <v>0</v>
      </c>
      <c r="B3" s="29"/>
    </row>
    <row r="4" spans="1:2" ht="23.25">
      <c r="A4" s="29" t="s">
        <v>110</v>
      </c>
      <c r="B4" s="29"/>
    </row>
    <row r="5" spans="1:2" ht="15.75">
      <c r="A5" s="30" t="s">
        <v>112</v>
      </c>
      <c r="B5" s="30"/>
    </row>
    <row r="6" spans="1:2" ht="15">
      <c r="A6" s="9" t="s">
        <v>1</v>
      </c>
      <c r="B6" s="10" t="s">
        <v>108</v>
      </c>
    </row>
    <row r="7" spans="1:2" ht="15">
      <c r="A7" s="7" t="s">
        <v>2</v>
      </c>
      <c r="B7" s="20"/>
    </row>
    <row r="8" spans="1:2" ht="15">
      <c r="A8" s="5" t="s">
        <v>3</v>
      </c>
      <c r="B8" s="21">
        <f>+B9+B10+B17+B22</f>
        <v>51932</v>
      </c>
    </row>
    <row r="9" spans="1:2" ht="15">
      <c r="A9" s="24" t="s">
        <v>4</v>
      </c>
      <c r="B9" s="22">
        <v>51627</v>
      </c>
    </row>
    <row r="10" spans="1:2" ht="15">
      <c r="A10" s="24" t="s">
        <v>5</v>
      </c>
      <c r="B10" s="22">
        <f>+B11+B12+B13+B14+B15+B16</f>
        <v>76</v>
      </c>
    </row>
    <row r="11" spans="1:2" ht="15">
      <c r="A11" s="26" t="s">
        <v>6</v>
      </c>
      <c r="B11" s="23">
        <v>66</v>
      </c>
    </row>
    <row r="12" spans="1:2" ht="15">
      <c r="A12" s="26" t="s">
        <v>7</v>
      </c>
      <c r="B12" s="23">
        <v>0</v>
      </c>
    </row>
    <row r="13" spans="1:2" ht="15">
      <c r="A13" s="26" t="s">
        <v>8</v>
      </c>
      <c r="B13" s="23">
        <v>0</v>
      </c>
    </row>
    <row r="14" spans="1:2" ht="15">
      <c r="A14" s="26" t="s">
        <v>9</v>
      </c>
      <c r="B14" s="23">
        <v>0</v>
      </c>
    </row>
    <row r="15" spans="1:2" ht="15">
      <c r="A15" s="26" t="s">
        <v>10</v>
      </c>
      <c r="B15" s="23">
        <v>10</v>
      </c>
    </row>
    <row r="16" spans="1:2" ht="15">
      <c r="A16" s="26" t="s">
        <v>11</v>
      </c>
      <c r="B16" s="23">
        <v>0</v>
      </c>
    </row>
    <row r="17" spans="1:2" ht="15">
      <c r="A17" s="24" t="s">
        <v>12</v>
      </c>
      <c r="B17" s="22">
        <f>+B18+B19+B20+B21</f>
        <v>0</v>
      </c>
    </row>
    <row r="18" spans="1:2" ht="15">
      <c r="A18" s="26" t="s">
        <v>13</v>
      </c>
      <c r="B18" s="23">
        <v>0</v>
      </c>
    </row>
    <row r="19" spans="1:2" ht="15">
      <c r="A19" s="26" t="s">
        <v>14</v>
      </c>
      <c r="B19" s="23">
        <v>0</v>
      </c>
    </row>
    <row r="20" spans="1:2" ht="15">
      <c r="A20" s="26" t="s">
        <v>15</v>
      </c>
      <c r="B20" s="23">
        <v>0</v>
      </c>
    </row>
    <row r="21" spans="1:2" ht="15">
      <c r="A21" s="26" t="s">
        <v>16</v>
      </c>
      <c r="B21" s="23">
        <v>0</v>
      </c>
    </row>
    <row r="22" spans="1:2" ht="15">
      <c r="A22" s="25" t="s">
        <v>17</v>
      </c>
      <c r="B22" s="22">
        <v>229</v>
      </c>
    </row>
    <row r="23" spans="1:2" ht="15">
      <c r="A23" s="6" t="s">
        <v>18</v>
      </c>
      <c r="B23" s="21">
        <v>0</v>
      </c>
    </row>
    <row r="24" spans="1:2" ht="15">
      <c r="A24" s="6" t="s">
        <v>19</v>
      </c>
      <c r="B24" s="21">
        <v>469</v>
      </c>
    </row>
    <row r="25" spans="1:2" ht="15">
      <c r="A25" s="6" t="s">
        <v>20</v>
      </c>
      <c r="B25" s="21">
        <f>+B26+B27+B28</f>
        <v>125456</v>
      </c>
    </row>
    <row r="26" spans="1:2" ht="15">
      <c r="A26" s="25" t="s">
        <v>21</v>
      </c>
      <c r="B26" s="22">
        <v>122328</v>
      </c>
    </row>
    <row r="27" spans="1:2" ht="15">
      <c r="A27" s="25" t="s">
        <v>22</v>
      </c>
      <c r="B27" s="22">
        <v>2033</v>
      </c>
    </row>
    <row r="28" spans="1:2" ht="15">
      <c r="A28" s="24" t="s">
        <v>23</v>
      </c>
      <c r="B28" s="22">
        <v>1095</v>
      </c>
    </row>
    <row r="29" spans="1:2" ht="15">
      <c r="A29" s="5" t="s">
        <v>24</v>
      </c>
      <c r="B29" s="21">
        <v>4750</v>
      </c>
    </row>
    <row r="30" spans="1:2" ht="15">
      <c r="A30" s="5" t="s">
        <v>25</v>
      </c>
      <c r="B30" s="21">
        <v>6308</v>
      </c>
    </row>
    <row r="31" spans="1:2" ht="15">
      <c r="A31" s="5" t="s">
        <v>26</v>
      </c>
      <c r="B31" s="21">
        <v>4828</v>
      </c>
    </row>
    <row r="32" spans="1:2" ht="15">
      <c r="A32" s="5" t="s">
        <v>27</v>
      </c>
      <c r="B32" s="21">
        <v>0</v>
      </c>
    </row>
    <row r="33" spans="1:2" ht="15">
      <c r="A33" s="5" t="s">
        <v>28</v>
      </c>
      <c r="B33" s="21">
        <v>849</v>
      </c>
    </row>
    <row r="34" spans="1:2" ht="15">
      <c r="A34" s="3" t="s">
        <v>99</v>
      </c>
      <c r="B34" s="4">
        <f>+B33+B32+B31+B30+B29+B25+B24+B23+B8</f>
        <v>194592</v>
      </c>
    </row>
    <row r="35" spans="1:2" ht="15">
      <c r="A35" s="2"/>
      <c r="B35" s="1"/>
    </row>
    <row r="36" spans="1:2" ht="15">
      <c r="A36" s="7" t="s">
        <v>29</v>
      </c>
      <c r="B36" s="21"/>
    </row>
    <row r="37" spans="1:2" ht="15">
      <c r="A37" s="5" t="s">
        <v>30</v>
      </c>
      <c r="B37" s="21">
        <f>+B38+B39</f>
        <v>39423</v>
      </c>
    </row>
    <row r="38" spans="1:2" ht="15">
      <c r="A38" s="24" t="s">
        <v>31</v>
      </c>
      <c r="B38" s="22">
        <v>35462</v>
      </c>
    </row>
    <row r="39" spans="1:2" ht="15">
      <c r="A39" s="25" t="s">
        <v>32</v>
      </c>
      <c r="B39" s="18">
        <v>3961</v>
      </c>
    </row>
    <row r="40" spans="1:2" ht="15">
      <c r="A40" s="6" t="s">
        <v>33</v>
      </c>
      <c r="B40" s="21">
        <f>+B41+B42+B43+B44+B45+B46+B47+B48+B49+B50+B51+B52+B53+B54+B55+B56+B57</f>
        <v>9118</v>
      </c>
    </row>
    <row r="41" spans="1:2" ht="15">
      <c r="A41" s="25" t="s">
        <v>34</v>
      </c>
      <c r="B41" s="22">
        <v>0</v>
      </c>
    </row>
    <row r="42" spans="1:2" ht="15">
      <c r="A42" s="25" t="s">
        <v>35</v>
      </c>
      <c r="B42" s="22">
        <v>0</v>
      </c>
    </row>
    <row r="43" spans="1:2" ht="15">
      <c r="A43" s="25" t="s">
        <v>36</v>
      </c>
      <c r="B43" s="22">
        <v>1063</v>
      </c>
    </row>
    <row r="44" spans="1:2" ht="15">
      <c r="A44" s="25" t="s">
        <v>37</v>
      </c>
      <c r="B44" s="22">
        <v>0</v>
      </c>
    </row>
    <row r="45" spans="1:2" ht="15">
      <c r="A45" s="25" t="s">
        <v>38</v>
      </c>
      <c r="B45" s="22">
        <v>0</v>
      </c>
    </row>
    <row r="46" spans="1:2" ht="15">
      <c r="A46" s="25" t="s">
        <v>39</v>
      </c>
      <c r="B46" s="22">
        <v>0</v>
      </c>
    </row>
    <row r="47" spans="1:2" ht="15">
      <c r="A47" s="25" t="s">
        <v>40</v>
      </c>
      <c r="B47" s="22">
        <v>0</v>
      </c>
    </row>
    <row r="48" spans="1:2" ht="15">
      <c r="A48" s="25" t="s">
        <v>41</v>
      </c>
      <c r="B48" s="22">
        <v>0</v>
      </c>
    </row>
    <row r="49" spans="1:2" ht="15">
      <c r="A49" s="25" t="s">
        <v>42</v>
      </c>
      <c r="B49" s="22">
        <v>0</v>
      </c>
    </row>
    <row r="50" spans="1:2" ht="15">
      <c r="A50" s="25" t="s">
        <v>43</v>
      </c>
      <c r="B50" s="22">
        <v>0</v>
      </c>
    </row>
    <row r="51" spans="1:2" ht="15">
      <c r="A51" s="25" t="s">
        <v>44</v>
      </c>
      <c r="B51" s="22">
        <v>0</v>
      </c>
    </row>
    <row r="52" spans="1:2" ht="15">
      <c r="A52" s="25" t="s">
        <v>45</v>
      </c>
      <c r="B52" s="22">
        <v>0</v>
      </c>
    </row>
    <row r="53" spans="1:2" ht="15">
      <c r="A53" s="25" t="s">
        <v>46</v>
      </c>
      <c r="B53" s="22">
        <v>1647</v>
      </c>
    </row>
    <row r="54" spans="1:2" ht="15">
      <c r="A54" s="25" t="s">
        <v>47</v>
      </c>
      <c r="B54" s="22">
        <v>0</v>
      </c>
    </row>
    <row r="55" spans="1:2" ht="15">
      <c r="A55" s="25" t="s">
        <v>48</v>
      </c>
      <c r="B55" s="22">
        <v>343</v>
      </c>
    </row>
    <row r="56" spans="1:2" ht="15">
      <c r="A56" s="25" t="s">
        <v>49</v>
      </c>
      <c r="B56" s="22">
        <v>6065</v>
      </c>
    </row>
    <row r="57" spans="1:2" ht="15">
      <c r="A57" s="25" t="s">
        <v>50</v>
      </c>
      <c r="B57" s="22">
        <v>0</v>
      </c>
    </row>
    <row r="58" spans="1:2" ht="15">
      <c r="A58" s="6" t="s">
        <v>51</v>
      </c>
      <c r="B58" s="21">
        <f>+B59+B60+B61</f>
        <v>15317</v>
      </c>
    </row>
    <row r="59" spans="1:2" ht="15">
      <c r="A59" s="25" t="s">
        <v>52</v>
      </c>
      <c r="B59" s="22">
        <v>14565</v>
      </c>
    </row>
    <row r="60" spans="1:2" ht="15">
      <c r="A60" s="25" t="s">
        <v>53</v>
      </c>
      <c r="B60" s="22">
        <v>519</v>
      </c>
    </row>
    <row r="61" spans="1:2" ht="15">
      <c r="A61" s="25" t="s">
        <v>54</v>
      </c>
      <c r="B61" s="22">
        <v>233</v>
      </c>
    </row>
    <row r="62" spans="1:2" ht="15">
      <c r="A62" s="6" t="s">
        <v>55</v>
      </c>
      <c r="B62" s="21">
        <v>7306</v>
      </c>
    </row>
    <row r="63" spans="1:2" ht="15">
      <c r="A63" s="6" t="s">
        <v>56</v>
      </c>
      <c r="B63" s="21">
        <v>2507</v>
      </c>
    </row>
    <row r="64" spans="1:2" ht="15">
      <c r="A64" s="6" t="s">
        <v>57</v>
      </c>
      <c r="B64" s="21">
        <f>+B65+B66+B67+B68+B69</f>
        <v>103246</v>
      </c>
    </row>
    <row r="65" spans="1:2" ht="15">
      <c r="A65" s="25" t="s">
        <v>58</v>
      </c>
      <c r="B65" s="22">
        <v>36370</v>
      </c>
    </row>
    <row r="66" spans="1:2" ht="15">
      <c r="A66" s="25" t="s">
        <v>59</v>
      </c>
      <c r="B66" s="22">
        <v>2184</v>
      </c>
    </row>
    <row r="67" spans="1:2" ht="15">
      <c r="A67" s="25" t="s">
        <v>60</v>
      </c>
      <c r="B67" s="22">
        <v>45255</v>
      </c>
    </row>
    <row r="68" spans="1:2" ht="15">
      <c r="A68" s="25" t="s">
        <v>61</v>
      </c>
      <c r="B68" s="22">
        <f>350+0+514</f>
        <v>864</v>
      </c>
    </row>
    <row r="69" spans="1:2" ht="15">
      <c r="A69" s="25" t="s">
        <v>62</v>
      </c>
      <c r="B69" s="22">
        <f>0+13883+4690</f>
        <v>18573</v>
      </c>
    </row>
    <row r="70" spans="1:2" ht="15">
      <c r="A70" s="6" t="s">
        <v>63</v>
      </c>
      <c r="B70" s="21">
        <v>1531</v>
      </c>
    </row>
    <row r="71" spans="1:2" ht="15">
      <c r="A71" s="6" t="s">
        <v>64</v>
      </c>
      <c r="B71" s="21">
        <f>+B72+B73+B74</f>
        <v>6781</v>
      </c>
    </row>
    <row r="72" spans="1:2" ht="15">
      <c r="A72" s="25" t="s">
        <v>65</v>
      </c>
      <c r="B72" s="22">
        <v>470</v>
      </c>
    </row>
    <row r="73" spans="1:2" ht="15">
      <c r="A73" s="25" t="s">
        <v>66</v>
      </c>
      <c r="B73" s="22">
        <v>1564</v>
      </c>
    </row>
    <row r="74" spans="1:2" ht="15">
      <c r="A74" s="25" t="s">
        <v>67</v>
      </c>
      <c r="B74" s="22">
        <v>4747</v>
      </c>
    </row>
    <row r="75" spans="1:2" ht="15">
      <c r="A75" s="6" t="s">
        <v>68</v>
      </c>
      <c r="B75" s="21">
        <v>12</v>
      </c>
    </row>
    <row r="76" spans="1:2" ht="15">
      <c r="A76" s="6" t="s">
        <v>69</v>
      </c>
      <c r="B76" s="21">
        <f>+B77+B78</f>
        <v>171</v>
      </c>
    </row>
    <row r="77" spans="1:2" ht="15">
      <c r="A77" s="25" t="s">
        <v>70</v>
      </c>
      <c r="B77" s="22">
        <v>106</v>
      </c>
    </row>
    <row r="78" spans="1:2" ht="15">
      <c r="A78" s="25" t="s">
        <v>71</v>
      </c>
      <c r="B78" s="22">
        <v>65</v>
      </c>
    </row>
    <row r="79" spans="1:2" ht="15">
      <c r="A79" s="6" t="s">
        <v>72</v>
      </c>
      <c r="B79" s="21">
        <f>+B80+B81+B82+B83</f>
        <v>2371</v>
      </c>
    </row>
    <row r="80" spans="1:2" ht="15">
      <c r="A80" s="25" t="s">
        <v>73</v>
      </c>
      <c r="B80" s="22">
        <v>1669</v>
      </c>
    </row>
    <row r="81" spans="1:2" ht="15">
      <c r="A81" s="25" t="s">
        <v>74</v>
      </c>
      <c r="B81" s="22">
        <v>58</v>
      </c>
    </row>
    <row r="82" spans="1:2" ht="15">
      <c r="A82" s="25" t="s">
        <v>75</v>
      </c>
      <c r="B82" s="22">
        <v>0</v>
      </c>
    </row>
    <row r="83" spans="1:2" ht="15">
      <c r="A83" s="25" t="s">
        <v>76</v>
      </c>
      <c r="B83" s="22">
        <v>644</v>
      </c>
    </row>
    <row r="84" spans="1:2" ht="15">
      <c r="A84" s="3" t="s">
        <v>100</v>
      </c>
      <c r="B84" s="4">
        <f>+B79+B76+B75+B71+B70+B64+B63+B62+B58+B40+B37</f>
        <v>187783</v>
      </c>
    </row>
    <row r="85" spans="1:2" ht="15.75" thickBot="1">
      <c r="A85" s="11"/>
      <c r="B85" s="12"/>
    </row>
    <row r="86" spans="1:2" ht="15.75" thickBot="1">
      <c r="A86" s="14" t="s">
        <v>101</v>
      </c>
      <c r="B86" s="15">
        <f>+B34-B84</f>
        <v>6809</v>
      </c>
    </row>
    <row r="87" spans="1:2" ht="15">
      <c r="A87" s="13"/>
      <c r="B87" s="8"/>
    </row>
    <row r="88" spans="1:2" ht="15">
      <c r="A88" s="7" t="s">
        <v>77</v>
      </c>
      <c r="B88" s="21"/>
    </row>
    <row r="89" spans="1:2" ht="15">
      <c r="A89" s="6" t="s">
        <v>78</v>
      </c>
      <c r="B89" s="21">
        <v>0</v>
      </c>
    </row>
    <row r="90" spans="1:2" ht="15">
      <c r="A90" s="6" t="s">
        <v>79</v>
      </c>
      <c r="B90" s="21">
        <v>0</v>
      </c>
    </row>
    <row r="91" spans="1:2" ht="15">
      <c r="A91" s="3" t="s">
        <v>102</v>
      </c>
      <c r="B91" s="4">
        <f>+B89-B90</f>
        <v>0</v>
      </c>
    </row>
    <row r="92" spans="1:2" ht="15">
      <c r="A92" s="13"/>
      <c r="B92" s="1"/>
    </row>
    <row r="93" spans="1:2" ht="15">
      <c r="A93" s="7" t="s">
        <v>80</v>
      </c>
      <c r="B93" s="21"/>
    </row>
    <row r="94" spans="1:2" ht="15">
      <c r="A94" s="6" t="s">
        <v>81</v>
      </c>
      <c r="B94" s="21">
        <v>0</v>
      </c>
    </row>
    <row r="95" spans="1:2" ht="15">
      <c r="A95" s="6" t="s">
        <v>82</v>
      </c>
      <c r="B95" s="21">
        <v>0</v>
      </c>
    </row>
    <row r="96" spans="1:2" ht="15">
      <c r="A96" s="3" t="s">
        <v>103</v>
      </c>
      <c r="B96" s="4">
        <f>+B94-B95</f>
        <v>0</v>
      </c>
    </row>
    <row r="97" spans="1:2" ht="15">
      <c r="A97" s="13"/>
      <c r="B97" s="1"/>
    </row>
    <row r="98" spans="1:2" ht="15">
      <c r="A98" s="7" t="s">
        <v>83</v>
      </c>
      <c r="B98" s="21"/>
    </row>
    <row r="99" spans="1:2" ht="15">
      <c r="A99" s="6" t="s">
        <v>84</v>
      </c>
      <c r="B99" s="21">
        <f>+B100+B101</f>
        <v>511</v>
      </c>
    </row>
    <row r="100" spans="1:2" ht="15">
      <c r="A100" s="25" t="s">
        <v>85</v>
      </c>
      <c r="B100" s="22">
        <v>0</v>
      </c>
    </row>
    <row r="101" spans="1:2" ht="15">
      <c r="A101" s="25" t="s">
        <v>86</v>
      </c>
      <c r="B101" s="22">
        <v>511</v>
      </c>
    </row>
    <row r="102" spans="1:2" ht="15">
      <c r="A102" s="6" t="s">
        <v>87</v>
      </c>
      <c r="B102" s="21">
        <f>+B103+B104</f>
        <v>49</v>
      </c>
    </row>
    <row r="103" spans="1:2" ht="15">
      <c r="A103" s="25" t="s">
        <v>88</v>
      </c>
      <c r="B103" s="22">
        <v>5</v>
      </c>
    </row>
    <row r="104" spans="1:2" ht="15">
      <c r="A104" s="25" t="s">
        <v>89</v>
      </c>
      <c r="B104" s="22">
        <v>44</v>
      </c>
    </row>
    <row r="105" spans="1:2" ht="15">
      <c r="A105" s="3" t="s">
        <v>104</v>
      </c>
      <c r="B105" s="4">
        <f>+B99-B102</f>
        <v>462</v>
      </c>
    </row>
    <row r="106" spans="1:2" ht="15.75" thickBot="1">
      <c r="A106" s="16"/>
      <c r="B106" s="17"/>
    </row>
    <row r="107" spans="1:2" ht="15.75" thickBot="1">
      <c r="A107" s="14" t="s">
        <v>105</v>
      </c>
      <c r="B107" s="15">
        <f>+B86+B91+B96+B105</f>
        <v>7271</v>
      </c>
    </row>
    <row r="108" spans="1:2" ht="15">
      <c r="A108" s="13"/>
      <c r="B108" s="1"/>
    </row>
    <row r="109" spans="1:2" ht="15">
      <c r="A109" s="7" t="s">
        <v>90</v>
      </c>
      <c r="B109" s="1"/>
    </row>
    <row r="110" spans="1:2" ht="15">
      <c r="A110" s="6" t="s">
        <v>91</v>
      </c>
      <c r="B110" s="21">
        <f>+B111+B112+B113+B114</f>
        <v>7154</v>
      </c>
    </row>
    <row r="111" spans="1:2" ht="15">
      <c r="A111" s="25" t="s">
        <v>92</v>
      </c>
      <c r="B111" s="22">
        <v>6770</v>
      </c>
    </row>
    <row r="112" spans="1:2" ht="15">
      <c r="A112" s="25" t="s">
        <v>93</v>
      </c>
      <c r="B112" s="22">
        <v>267</v>
      </c>
    </row>
    <row r="113" spans="1:2" ht="15">
      <c r="A113" s="24" t="s">
        <v>94</v>
      </c>
      <c r="B113" s="22">
        <v>117</v>
      </c>
    </row>
    <row r="114" spans="1:2" ht="15">
      <c r="A114" s="25" t="s">
        <v>95</v>
      </c>
      <c r="B114" s="22">
        <v>0</v>
      </c>
    </row>
    <row r="115" spans="1:2" ht="15">
      <c r="A115" s="6" t="s">
        <v>96</v>
      </c>
      <c r="B115" s="21">
        <v>117</v>
      </c>
    </row>
    <row r="116" spans="1:2" ht="15">
      <c r="A116" s="6" t="s">
        <v>97</v>
      </c>
      <c r="B116" s="21">
        <v>0</v>
      </c>
    </row>
    <row r="117" spans="1:2" ht="15">
      <c r="A117" s="3" t="s">
        <v>106</v>
      </c>
      <c r="B117" s="4">
        <f>+B110+B115+B116</f>
        <v>7271</v>
      </c>
    </row>
    <row r="118" spans="1:2" ht="15">
      <c r="A118" s="13"/>
      <c r="B118" s="1"/>
    </row>
    <row r="119" spans="1:2" ht="15">
      <c r="A119" s="7" t="s">
        <v>98</v>
      </c>
      <c r="B119" s="1">
        <f>+B107-B117</f>
        <v>0</v>
      </c>
    </row>
    <row r="120" ht="15">
      <c r="A120" s="19"/>
    </row>
    <row r="121" ht="15">
      <c r="A121" s="19"/>
    </row>
  </sheetData>
  <sheetProtection/>
  <mergeCells count="4">
    <mergeCell ref="A1:B1"/>
    <mergeCell ref="A3:B3"/>
    <mergeCell ref="A5:B5"/>
    <mergeCell ref="A4:B4"/>
  </mergeCells>
  <printOptions horizontalCentered="1"/>
  <pageMargins left="0.2362204724409449" right="0.2362204724409449" top="0.4330708661417323" bottom="0.2755905511811024" header="0.31496062992125984" footer="0.1968503937007874"/>
  <pageSetup fitToHeight="3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1"/>
  <sheetViews>
    <sheetView zoomScalePageLayoutView="0" workbookViewId="0" topLeftCell="A1">
      <selection activeCell="A5" sqref="A5:B5"/>
    </sheetView>
  </sheetViews>
  <sheetFormatPr defaultColWidth="9.140625" defaultRowHeight="15"/>
  <cols>
    <col min="1" max="1" width="91.421875" style="0" customWidth="1"/>
    <col min="2" max="2" width="11.421875" style="0" customWidth="1"/>
  </cols>
  <sheetData>
    <row r="1" spans="1:2" ht="21">
      <c r="A1" s="31" t="s">
        <v>107</v>
      </c>
      <c r="B1" s="32"/>
    </row>
    <row r="3" spans="1:2" ht="23.25">
      <c r="A3" s="29" t="s">
        <v>0</v>
      </c>
      <c r="B3" s="29"/>
    </row>
    <row r="4" spans="1:2" ht="23.25">
      <c r="A4" s="29" t="s">
        <v>111</v>
      </c>
      <c r="B4" s="29"/>
    </row>
    <row r="5" spans="1:2" ht="15.75">
      <c r="A5" s="30" t="s">
        <v>112</v>
      </c>
      <c r="B5" s="30"/>
    </row>
    <row r="6" spans="1:2" ht="15">
      <c r="A6" s="9" t="s">
        <v>1</v>
      </c>
      <c r="B6" s="10" t="s">
        <v>108</v>
      </c>
    </row>
    <row r="7" spans="1:2" ht="15">
      <c r="A7" s="7" t="s">
        <v>2</v>
      </c>
      <c r="B7" s="20"/>
    </row>
    <row r="8" spans="1:2" ht="15">
      <c r="A8" s="5" t="s">
        <v>3</v>
      </c>
      <c r="B8" s="21">
        <f>+B9+B10+B17+B22</f>
        <v>14790</v>
      </c>
    </row>
    <row r="9" spans="1:2" ht="15">
      <c r="A9" s="24" t="s">
        <v>4</v>
      </c>
      <c r="B9" s="22">
        <v>14790</v>
      </c>
    </row>
    <row r="10" spans="1:2" ht="15">
      <c r="A10" s="24" t="s">
        <v>5</v>
      </c>
      <c r="B10" s="22">
        <f>+B11+B12+B13+B14+B15+B16</f>
        <v>0</v>
      </c>
    </row>
    <row r="11" spans="1:2" ht="15">
      <c r="A11" s="26" t="s">
        <v>6</v>
      </c>
      <c r="B11" s="23">
        <v>0</v>
      </c>
    </row>
    <row r="12" spans="1:2" ht="15">
      <c r="A12" s="26" t="s">
        <v>7</v>
      </c>
      <c r="B12" s="23">
        <v>0</v>
      </c>
    </row>
    <row r="13" spans="1:2" ht="15">
      <c r="A13" s="26" t="s">
        <v>8</v>
      </c>
      <c r="B13" s="23">
        <v>0</v>
      </c>
    </row>
    <row r="14" spans="1:2" ht="15">
      <c r="A14" s="26" t="s">
        <v>9</v>
      </c>
      <c r="B14" s="23">
        <v>0</v>
      </c>
    </row>
    <row r="15" spans="1:2" ht="15">
      <c r="A15" s="26" t="s">
        <v>10</v>
      </c>
      <c r="B15" s="23">
        <v>0</v>
      </c>
    </row>
    <row r="16" spans="1:2" ht="15">
      <c r="A16" s="26" t="s">
        <v>11</v>
      </c>
      <c r="B16" s="23">
        <v>0</v>
      </c>
    </row>
    <row r="17" spans="1:2" ht="15">
      <c r="A17" s="24" t="s">
        <v>12</v>
      </c>
      <c r="B17" s="22">
        <f>+B18+B19+B20+B21</f>
        <v>0</v>
      </c>
    </row>
    <row r="18" spans="1:2" ht="15">
      <c r="A18" s="26" t="s">
        <v>13</v>
      </c>
      <c r="B18" s="23">
        <v>0</v>
      </c>
    </row>
    <row r="19" spans="1:2" ht="15">
      <c r="A19" s="26" t="s">
        <v>14</v>
      </c>
      <c r="B19" s="23">
        <v>0</v>
      </c>
    </row>
    <row r="20" spans="1:2" ht="15">
      <c r="A20" s="26" t="s">
        <v>15</v>
      </c>
      <c r="B20" s="23">
        <v>0</v>
      </c>
    </row>
    <row r="21" spans="1:2" ht="15">
      <c r="A21" s="26" t="s">
        <v>16</v>
      </c>
      <c r="B21" s="23">
        <v>0</v>
      </c>
    </row>
    <row r="22" spans="1:2" ht="15">
      <c r="A22" s="25" t="s">
        <v>17</v>
      </c>
      <c r="B22" s="22">
        <v>0</v>
      </c>
    </row>
    <row r="23" spans="1:2" ht="15">
      <c r="A23" s="6" t="s">
        <v>18</v>
      </c>
      <c r="B23" s="21">
        <v>0</v>
      </c>
    </row>
    <row r="24" spans="1:2" ht="15">
      <c r="A24" s="6" t="s">
        <v>19</v>
      </c>
      <c r="B24" s="21">
        <v>0</v>
      </c>
    </row>
    <row r="25" spans="1:2" ht="15">
      <c r="A25" s="6" t="s">
        <v>20</v>
      </c>
      <c r="B25" s="21">
        <f>+B26+B27+B28</f>
        <v>2031</v>
      </c>
    </row>
    <row r="26" spans="1:2" ht="15">
      <c r="A26" s="25" t="s">
        <v>21</v>
      </c>
      <c r="B26" s="22">
        <v>2031</v>
      </c>
    </row>
    <row r="27" spans="1:2" ht="15">
      <c r="A27" s="25" t="s">
        <v>22</v>
      </c>
      <c r="B27" s="22">
        <v>0</v>
      </c>
    </row>
    <row r="28" spans="1:2" ht="15">
      <c r="A28" s="24" t="s">
        <v>23</v>
      </c>
      <c r="B28" s="22">
        <v>0</v>
      </c>
    </row>
    <row r="29" spans="1:2" ht="15">
      <c r="A29" s="5" t="s">
        <v>24</v>
      </c>
      <c r="B29" s="21">
        <v>160</v>
      </c>
    </row>
    <row r="30" spans="1:2" ht="15">
      <c r="A30" s="5" t="s">
        <v>25</v>
      </c>
      <c r="B30" s="21">
        <v>24</v>
      </c>
    </row>
    <row r="31" spans="1:2" ht="15">
      <c r="A31" s="5" t="s">
        <v>26</v>
      </c>
      <c r="B31" s="21">
        <v>1413</v>
      </c>
    </row>
    <row r="32" spans="1:2" ht="15">
      <c r="A32" s="5" t="s">
        <v>27</v>
      </c>
      <c r="B32" s="21">
        <v>0</v>
      </c>
    </row>
    <row r="33" spans="1:2" ht="15">
      <c r="A33" s="5" t="s">
        <v>28</v>
      </c>
      <c r="B33" s="21">
        <v>382</v>
      </c>
    </row>
    <row r="34" spans="1:2" ht="15">
      <c r="A34" s="3" t="s">
        <v>99</v>
      </c>
      <c r="B34" s="4">
        <f>+B33+B32+B31+B30+B29+B25+B24+B23+B8</f>
        <v>18800</v>
      </c>
    </row>
    <row r="35" spans="1:2" ht="15">
      <c r="A35" s="2"/>
      <c r="B35" s="1"/>
    </row>
    <row r="36" spans="1:2" ht="15">
      <c r="A36" s="7" t="s">
        <v>29</v>
      </c>
      <c r="B36" s="21"/>
    </row>
    <row r="37" spans="1:2" ht="15">
      <c r="A37" s="5" t="s">
        <v>30</v>
      </c>
      <c r="B37" s="21">
        <f>+B38+B39</f>
        <v>3251</v>
      </c>
    </row>
    <row r="38" spans="1:2" ht="15">
      <c r="A38" s="24" t="s">
        <v>31</v>
      </c>
      <c r="B38" s="22">
        <v>3189</v>
      </c>
    </row>
    <row r="39" spans="1:2" ht="15">
      <c r="A39" s="25" t="s">
        <v>32</v>
      </c>
      <c r="B39" s="18">
        <v>62</v>
      </c>
    </row>
    <row r="40" spans="1:2" ht="15">
      <c r="A40" s="6" t="s">
        <v>33</v>
      </c>
      <c r="B40" s="21">
        <f>+B41+B42+B43+B44+B45+B46+B47+B48+B49+B50+B51+B52+B53+B54+B55+B56+B57</f>
        <v>2772</v>
      </c>
    </row>
    <row r="41" spans="1:2" ht="15">
      <c r="A41" s="25" t="s">
        <v>34</v>
      </c>
      <c r="B41" s="22">
        <v>0</v>
      </c>
    </row>
    <row r="42" spans="1:2" ht="15">
      <c r="A42" s="25" t="s">
        <v>35</v>
      </c>
      <c r="B42" s="22">
        <v>0</v>
      </c>
    </row>
    <row r="43" spans="1:2" ht="15">
      <c r="A43" s="25" t="s">
        <v>36</v>
      </c>
      <c r="B43" s="22">
        <v>26</v>
      </c>
    </row>
    <row r="44" spans="1:2" ht="15">
      <c r="A44" s="25" t="s">
        <v>37</v>
      </c>
      <c r="B44" s="22">
        <v>0</v>
      </c>
    </row>
    <row r="45" spans="1:2" ht="15">
      <c r="A45" s="25" t="s">
        <v>38</v>
      </c>
      <c r="B45" s="22">
        <v>29</v>
      </c>
    </row>
    <row r="46" spans="1:2" ht="15">
      <c r="A46" s="25" t="s">
        <v>39</v>
      </c>
      <c r="B46" s="22">
        <v>1265</v>
      </c>
    </row>
    <row r="47" spans="1:2" ht="15">
      <c r="A47" s="25" t="s">
        <v>40</v>
      </c>
      <c r="B47" s="22">
        <v>0</v>
      </c>
    </row>
    <row r="48" spans="1:2" ht="15">
      <c r="A48" s="25" t="s">
        <v>41</v>
      </c>
      <c r="B48" s="22">
        <v>0</v>
      </c>
    </row>
    <row r="49" spans="1:2" ht="15">
      <c r="A49" s="25" t="s">
        <v>42</v>
      </c>
      <c r="B49" s="22">
        <v>0</v>
      </c>
    </row>
    <row r="50" spans="1:2" ht="15">
      <c r="A50" s="25" t="s">
        <v>43</v>
      </c>
      <c r="B50" s="22">
        <v>0</v>
      </c>
    </row>
    <row r="51" spans="1:2" ht="15">
      <c r="A51" s="25" t="s">
        <v>44</v>
      </c>
      <c r="B51" s="22">
        <v>448</v>
      </c>
    </row>
    <row r="52" spans="1:2" ht="15">
      <c r="A52" s="25" t="s">
        <v>45</v>
      </c>
      <c r="B52" s="22">
        <v>0</v>
      </c>
    </row>
    <row r="53" spans="1:2" ht="15">
      <c r="A53" s="25" t="s">
        <v>46</v>
      </c>
      <c r="B53" s="22">
        <v>0</v>
      </c>
    </row>
    <row r="54" spans="1:2" ht="15">
      <c r="A54" s="25" t="s">
        <v>47</v>
      </c>
      <c r="B54" s="22">
        <v>615</v>
      </c>
    </row>
    <row r="55" spans="1:2" ht="15">
      <c r="A55" s="25" t="s">
        <v>48</v>
      </c>
      <c r="B55" s="22">
        <v>33</v>
      </c>
    </row>
    <row r="56" spans="1:2" ht="15">
      <c r="A56" s="25" t="s">
        <v>49</v>
      </c>
      <c r="B56" s="22">
        <v>356</v>
      </c>
    </row>
    <row r="57" spans="1:2" ht="15">
      <c r="A57" s="25" t="s">
        <v>50</v>
      </c>
      <c r="B57" s="22">
        <v>0</v>
      </c>
    </row>
    <row r="58" spans="1:2" ht="15">
      <c r="A58" s="6" t="s">
        <v>51</v>
      </c>
      <c r="B58" s="21">
        <f>+B59+B60+B61</f>
        <v>710</v>
      </c>
    </row>
    <row r="59" spans="1:2" ht="15">
      <c r="A59" s="25" t="s">
        <v>52</v>
      </c>
      <c r="B59" s="22">
        <v>572</v>
      </c>
    </row>
    <row r="60" spans="1:2" ht="15">
      <c r="A60" s="25" t="s">
        <v>53</v>
      </c>
      <c r="B60" s="22">
        <v>138</v>
      </c>
    </row>
    <row r="61" spans="1:2" ht="15">
      <c r="A61" s="25" t="s">
        <v>54</v>
      </c>
      <c r="B61" s="22">
        <v>0</v>
      </c>
    </row>
    <row r="62" spans="1:2" ht="15">
      <c r="A62" s="6" t="s">
        <v>55</v>
      </c>
      <c r="B62" s="21">
        <v>405</v>
      </c>
    </row>
    <row r="63" spans="1:2" ht="15">
      <c r="A63" s="6" t="s">
        <v>56</v>
      </c>
      <c r="B63" s="21">
        <v>1909</v>
      </c>
    </row>
    <row r="64" spans="1:2" ht="15">
      <c r="A64" s="6" t="s">
        <v>57</v>
      </c>
      <c r="B64" s="21">
        <f>+B65+B66+B67+B68+B69</f>
        <v>7290</v>
      </c>
    </row>
    <row r="65" spans="1:2" ht="15">
      <c r="A65" s="25" t="s">
        <v>58</v>
      </c>
      <c r="B65" s="22">
        <v>1849</v>
      </c>
    </row>
    <row r="66" spans="1:2" ht="15">
      <c r="A66" s="25" t="s">
        <v>59</v>
      </c>
      <c r="B66" s="22">
        <v>1239</v>
      </c>
    </row>
    <row r="67" spans="1:2" ht="15">
      <c r="A67" s="25" t="s">
        <v>60</v>
      </c>
      <c r="B67" s="22">
        <v>2190</v>
      </c>
    </row>
    <row r="68" spans="1:2" ht="15">
      <c r="A68" s="25" t="s">
        <v>61</v>
      </c>
      <c r="B68" s="22">
        <v>0</v>
      </c>
    </row>
    <row r="69" spans="1:2" ht="15">
      <c r="A69" s="25" t="s">
        <v>62</v>
      </c>
      <c r="B69" s="22">
        <f>1073+939</f>
        <v>2012</v>
      </c>
    </row>
    <row r="70" spans="1:2" ht="15">
      <c r="A70" s="6" t="s">
        <v>63</v>
      </c>
      <c r="B70" s="21">
        <v>138</v>
      </c>
    </row>
    <row r="71" spans="1:2" ht="15">
      <c r="A71" s="6" t="s">
        <v>64</v>
      </c>
      <c r="B71" s="21">
        <f>+B72+B73+B74</f>
        <v>1859</v>
      </c>
    </row>
    <row r="72" spans="1:2" ht="15">
      <c r="A72" s="25" t="s">
        <v>65</v>
      </c>
      <c r="B72" s="22">
        <v>0</v>
      </c>
    </row>
    <row r="73" spans="1:2" ht="15">
      <c r="A73" s="25" t="s">
        <v>66</v>
      </c>
      <c r="B73" s="22">
        <v>959</v>
      </c>
    </row>
    <row r="74" spans="1:2" ht="15">
      <c r="A74" s="25" t="s">
        <v>67</v>
      </c>
      <c r="B74" s="22">
        <v>900</v>
      </c>
    </row>
    <row r="75" spans="1:2" ht="15">
      <c r="A75" s="6" t="s">
        <v>68</v>
      </c>
      <c r="B75" s="21">
        <v>0</v>
      </c>
    </row>
    <row r="76" spans="1:2" ht="15">
      <c r="A76" s="6" t="s">
        <v>69</v>
      </c>
      <c r="B76" s="21">
        <f>+B77+B78</f>
        <v>-47</v>
      </c>
    </row>
    <row r="77" spans="1:2" ht="15">
      <c r="A77" s="25" t="s">
        <v>70</v>
      </c>
      <c r="B77" s="22">
        <v>-51</v>
      </c>
    </row>
    <row r="78" spans="1:2" ht="15">
      <c r="A78" s="25" t="s">
        <v>71</v>
      </c>
      <c r="B78" s="22">
        <v>4</v>
      </c>
    </row>
    <row r="79" spans="1:2" ht="15">
      <c r="A79" s="6" t="s">
        <v>72</v>
      </c>
      <c r="B79" s="21">
        <f>+B80+B81+B82+B83</f>
        <v>0</v>
      </c>
    </row>
    <row r="80" spans="1:2" ht="15">
      <c r="A80" s="25" t="s">
        <v>73</v>
      </c>
      <c r="B80" s="22">
        <v>0</v>
      </c>
    </row>
    <row r="81" spans="1:2" ht="15">
      <c r="A81" s="25" t="s">
        <v>74</v>
      </c>
      <c r="B81" s="22">
        <v>0</v>
      </c>
    </row>
    <row r="82" spans="1:2" ht="15">
      <c r="A82" s="25" t="s">
        <v>75</v>
      </c>
      <c r="B82" s="22">
        <v>0</v>
      </c>
    </row>
    <row r="83" spans="1:2" ht="15">
      <c r="A83" s="25" t="s">
        <v>76</v>
      </c>
      <c r="B83" s="22">
        <v>0</v>
      </c>
    </row>
    <row r="84" spans="1:2" ht="15">
      <c r="A84" s="3" t="s">
        <v>100</v>
      </c>
      <c r="B84" s="4">
        <f>+B79+B76+B75+B71+B70+B64+B63+B62+B58+B40+B37</f>
        <v>18287</v>
      </c>
    </row>
    <row r="85" spans="1:2" ht="15.75" thickBot="1">
      <c r="A85" s="11"/>
      <c r="B85" s="12"/>
    </row>
    <row r="86" spans="1:2" ht="15.75" thickBot="1">
      <c r="A86" s="14" t="s">
        <v>101</v>
      </c>
      <c r="B86" s="15">
        <f>+B34-B84</f>
        <v>513</v>
      </c>
    </row>
    <row r="87" spans="1:2" ht="15">
      <c r="A87" s="13"/>
      <c r="B87" s="8"/>
    </row>
    <row r="88" spans="1:2" ht="15">
      <c r="A88" s="7" t="s">
        <v>77</v>
      </c>
      <c r="B88" s="21"/>
    </row>
    <row r="89" spans="1:2" ht="15">
      <c r="A89" s="6" t="s">
        <v>78</v>
      </c>
      <c r="B89" s="21">
        <v>0</v>
      </c>
    </row>
    <row r="90" spans="1:2" ht="15">
      <c r="A90" s="6" t="s">
        <v>79</v>
      </c>
      <c r="B90" s="21">
        <v>0</v>
      </c>
    </row>
    <row r="91" spans="1:2" ht="15">
      <c r="A91" s="3" t="s">
        <v>102</v>
      </c>
      <c r="B91" s="4">
        <f>+B89-B90</f>
        <v>0</v>
      </c>
    </row>
    <row r="92" spans="1:2" ht="15">
      <c r="A92" s="13"/>
      <c r="B92" s="1"/>
    </row>
    <row r="93" spans="1:2" ht="15">
      <c r="A93" s="7" t="s">
        <v>80</v>
      </c>
      <c r="B93" s="21"/>
    </row>
    <row r="94" spans="1:2" ht="15">
      <c r="A94" s="6" t="s">
        <v>81</v>
      </c>
      <c r="B94" s="21">
        <v>0</v>
      </c>
    </row>
    <row r="95" spans="1:2" ht="15">
      <c r="A95" s="6" t="s">
        <v>82</v>
      </c>
      <c r="B95" s="21">
        <v>0</v>
      </c>
    </row>
    <row r="96" spans="1:2" ht="15">
      <c r="A96" s="3" t="s">
        <v>103</v>
      </c>
      <c r="B96" s="4">
        <f>+B94-B95</f>
        <v>0</v>
      </c>
    </row>
    <row r="97" spans="1:2" ht="15">
      <c r="A97" s="13"/>
      <c r="B97" s="1"/>
    </row>
    <row r="98" spans="1:2" ht="15">
      <c r="A98" s="7" t="s">
        <v>83</v>
      </c>
      <c r="B98" s="21"/>
    </row>
    <row r="99" spans="1:2" ht="15">
      <c r="A99" s="6" t="s">
        <v>84</v>
      </c>
      <c r="B99" s="21">
        <f>+B100+B101</f>
        <v>0</v>
      </c>
    </row>
    <row r="100" spans="1:2" ht="15">
      <c r="A100" s="25" t="s">
        <v>85</v>
      </c>
      <c r="B100" s="22">
        <v>0</v>
      </c>
    </row>
    <row r="101" spans="1:2" ht="15">
      <c r="A101" s="25" t="s">
        <v>86</v>
      </c>
      <c r="B101" s="22">
        <v>0</v>
      </c>
    </row>
    <row r="102" spans="1:2" ht="15">
      <c r="A102" s="6" t="s">
        <v>87</v>
      </c>
      <c r="B102" s="21">
        <f>+B103+B104</f>
        <v>0</v>
      </c>
    </row>
    <row r="103" spans="1:2" ht="15">
      <c r="A103" s="25" t="s">
        <v>88</v>
      </c>
      <c r="B103" s="22">
        <v>0</v>
      </c>
    </row>
    <row r="104" spans="1:2" ht="15">
      <c r="A104" s="25" t="s">
        <v>89</v>
      </c>
      <c r="B104" s="22">
        <v>0</v>
      </c>
    </row>
    <row r="105" spans="1:2" ht="15">
      <c r="A105" s="3" t="s">
        <v>104</v>
      </c>
      <c r="B105" s="4">
        <f>+B99-B102</f>
        <v>0</v>
      </c>
    </row>
    <row r="106" spans="1:2" ht="15.75" thickBot="1">
      <c r="A106" s="16"/>
      <c r="B106" s="17"/>
    </row>
    <row r="107" spans="1:2" ht="15.75" thickBot="1">
      <c r="A107" s="14" t="s">
        <v>105</v>
      </c>
      <c r="B107" s="15">
        <f>+B86+B91+B96+B105</f>
        <v>513</v>
      </c>
    </row>
    <row r="108" spans="1:2" ht="15">
      <c r="A108" s="13"/>
      <c r="B108" s="1"/>
    </row>
    <row r="109" spans="1:2" ht="15">
      <c r="A109" s="7" t="s">
        <v>90</v>
      </c>
      <c r="B109" s="1"/>
    </row>
    <row r="110" spans="1:2" ht="15">
      <c r="A110" s="6" t="s">
        <v>91</v>
      </c>
      <c r="B110" s="21">
        <f>+B111+B112+B113+B114</f>
        <v>492</v>
      </c>
    </row>
    <row r="111" spans="1:2" ht="15">
      <c r="A111" s="25" t="s">
        <v>92</v>
      </c>
      <c r="B111" s="22">
        <v>483</v>
      </c>
    </row>
    <row r="112" spans="1:2" ht="15">
      <c r="A112" s="25" t="s">
        <v>93</v>
      </c>
      <c r="B112" s="22">
        <v>9</v>
      </c>
    </row>
    <row r="113" spans="1:2" ht="15">
      <c r="A113" s="24" t="s">
        <v>94</v>
      </c>
      <c r="B113" s="22">
        <v>0</v>
      </c>
    </row>
    <row r="114" spans="1:2" ht="15">
      <c r="A114" s="25" t="s">
        <v>95</v>
      </c>
      <c r="B114" s="22">
        <v>0</v>
      </c>
    </row>
    <row r="115" spans="1:2" ht="15">
      <c r="A115" s="6" t="s">
        <v>96</v>
      </c>
      <c r="B115" s="21">
        <v>21</v>
      </c>
    </row>
    <row r="116" spans="1:2" ht="15">
      <c r="A116" s="6" t="s">
        <v>97</v>
      </c>
      <c r="B116" s="21">
        <v>0</v>
      </c>
    </row>
    <row r="117" spans="1:2" ht="15">
      <c r="A117" s="3" t="s">
        <v>106</v>
      </c>
      <c r="B117" s="4">
        <f>+B110+B115+B116</f>
        <v>513</v>
      </c>
    </row>
    <row r="118" spans="1:2" ht="15">
      <c r="A118" s="13"/>
      <c r="B118" s="1"/>
    </row>
    <row r="119" spans="1:2" ht="15">
      <c r="A119" s="7" t="s">
        <v>98</v>
      </c>
      <c r="B119" s="1">
        <f>+B107-B117</f>
        <v>0</v>
      </c>
    </row>
    <row r="120" ht="15">
      <c r="A120" s="19"/>
    </row>
    <row r="121" ht="15">
      <c r="A121" s="19"/>
    </row>
  </sheetData>
  <sheetProtection/>
  <mergeCells count="4">
    <mergeCell ref="A1:B1"/>
    <mergeCell ref="A3:B3"/>
    <mergeCell ref="A5:B5"/>
    <mergeCell ref="A4:B4"/>
  </mergeCells>
  <printOptions horizontalCentered="1"/>
  <pageMargins left="0.2362204724409449" right="0.2362204724409449" top="0.4330708661417323" bottom="0.2755905511811024" header="0.31496062992125984" footer="0.1968503937007874"/>
  <pageSetup fitToHeight="3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1"/>
  <sheetViews>
    <sheetView zoomScalePageLayoutView="0" workbookViewId="0" topLeftCell="A1">
      <selection activeCell="A5" sqref="A5:B5"/>
    </sheetView>
  </sheetViews>
  <sheetFormatPr defaultColWidth="9.140625" defaultRowHeight="15"/>
  <cols>
    <col min="1" max="1" width="90.140625" style="0" customWidth="1"/>
    <col min="2" max="2" width="12.57421875" style="0" customWidth="1"/>
  </cols>
  <sheetData>
    <row r="1" spans="1:2" ht="21">
      <c r="A1" s="27" t="s">
        <v>107</v>
      </c>
      <c r="B1" s="28"/>
    </row>
    <row r="3" spans="1:2" ht="23.25">
      <c r="A3" s="29" t="s">
        <v>0</v>
      </c>
      <c r="B3" s="29"/>
    </row>
    <row r="4" spans="1:2" ht="23.25">
      <c r="A4" s="29" t="s">
        <v>111</v>
      </c>
      <c r="B4" s="29"/>
    </row>
    <row r="5" spans="1:2" ht="15.75">
      <c r="A5" s="30" t="s">
        <v>112</v>
      </c>
      <c r="B5" s="30"/>
    </row>
    <row r="6" spans="1:2" ht="15">
      <c r="A6" s="9" t="s">
        <v>1</v>
      </c>
      <c r="B6" s="10" t="s">
        <v>108</v>
      </c>
    </row>
    <row r="7" spans="1:2" ht="15">
      <c r="A7" s="7" t="s">
        <v>2</v>
      </c>
      <c r="B7" s="20"/>
    </row>
    <row r="8" spans="1:2" ht="15">
      <c r="A8" s="5" t="s">
        <v>3</v>
      </c>
      <c r="B8" s="21">
        <f>+B9+B10+B17+B22</f>
        <v>4874</v>
      </c>
    </row>
    <row r="9" spans="1:2" ht="15">
      <c r="A9" s="24" t="s">
        <v>4</v>
      </c>
      <c r="B9" s="22">
        <v>0</v>
      </c>
    </row>
    <row r="10" spans="1:2" ht="15">
      <c r="A10" s="24" t="s">
        <v>5</v>
      </c>
      <c r="B10" s="22">
        <f>+B11+B12+B13+B14+B15+B16</f>
        <v>4874</v>
      </c>
    </row>
    <row r="11" spans="1:2" ht="15">
      <c r="A11" s="26" t="s">
        <v>6</v>
      </c>
      <c r="B11" s="23">
        <v>0</v>
      </c>
    </row>
    <row r="12" spans="1:2" ht="15">
      <c r="A12" s="26" t="s">
        <v>7</v>
      </c>
      <c r="B12" s="23">
        <v>0</v>
      </c>
    </row>
    <row r="13" spans="1:2" ht="21">
      <c r="A13" s="26" t="s">
        <v>8</v>
      </c>
      <c r="B13" s="23">
        <v>0</v>
      </c>
    </row>
    <row r="14" spans="1:2" ht="15">
      <c r="A14" s="26" t="s">
        <v>9</v>
      </c>
      <c r="B14" s="23">
        <v>0</v>
      </c>
    </row>
    <row r="15" spans="1:2" ht="15">
      <c r="A15" s="26" t="s">
        <v>10</v>
      </c>
      <c r="B15" s="23">
        <v>4874</v>
      </c>
    </row>
    <row r="16" spans="1:2" ht="15">
      <c r="A16" s="26" t="s">
        <v>11</v>
      </c>
      <c r="B16" s="23">
        <v>0</v>
      </c>
    </row>
    <row r="17" spans="1:2" ht="15">
      <c r="A17" s="24" t="s">
        <v>12</v>
      </c>
      <c r="B17" s="22">
        <f>+B18+B19+B20+B21</f>
        <v>0</v>
      </c>
    </row>
    <row r="18" spans="1:2" ht="15">
      <c r="A18" s="26" t="s">
        <v>13</v>
      </c>
      <c r="B18" s="23">
        <v>0</v>
      </c>
    </row>
    <row r="19" spans="1:2" ht="15">
      <c r="A19" s="26" t="s">
        <v>14</v>
      </c>
      <c r="B19" s="23">
        <v>0</v>
      </c>
    </row>
    <row r="20" spans="1:2" ht="15">
      <c r="A20" s="26" t="s">
        <v>15</v>
      </c>
      <c r="B20" s="23">
        <v>0</v>
      </c>
    </row>
    <row r="21" spans="1:2" ht="15">
      <c r="A21" s="26" t="s">
        <v>16</v>
      </c>
      <c r="B21" s="23">
        <v>0</v>
      </c>
    </row>
    <row r="22" spans="1:2" ht="15">
      <c r="A22" s="25" t="s">
        <v>17</v>
      </c>
      <c r="B22" s="22">
        <v>0</v>
      </c>
    </row>
    <row r="23" spans="1:2" ht="15">
      <c r="A23" s="6" t="s">
        <v>18</v>
      </c>
      <c r="B23" s="21">
        <v>0</v>
      </c>
    </row>
    <row r="24" spans="1:2" ht="15">
      <c r="A24" s="6" t="s">
        <v>19</v>
      </c>
      <c r="B24" s="21">
        <v>0</v>
      </c>
    </row>
    <row r="25" spans="1:2" ht="15">
      <c r="A25" s="6" t="s">
        <v>20</v>
      </c>
      <c r="B25" s="21">
        <f>+B26+B27+B28</f>
        <v>0</v>
      </c>
    </row>
    <row r="26" spans="1:2" ht="15">
      <c r="A26" s="25" t="s">
        <v>21</v>
      </c>
      <c r="B26" s="22">
        <v>0</v>
      </c>
    </row>
    <row r="27" spans="1:2" ht="15">
      <c r="A27" s="25" t="s">
        <v>22</v>
      </c>
      <c r="B27" s="22">
        <v>0</v>
      </c>
    </row>
    <row r="28" spans="1:2" ht="15">
      <c r="A28" s="24" t="s">
        <v>23</v>
      </c>
      <c r="B28" s="22">
        <v>0</v>
      </c>
    </row>
    <row r="29" spans="1:2" ht="15">
      <c r="A29" s="5" t="s">
        <v>24</v>
      </c>
      <c r="B29" s="21">
        <v>0</v>
      </c>
    </row>
    <row r="30" spans="1:2" ht="15">
      <c r="A30" s="5" t="s">
        <v>25</v>
      </c>
      <c r="B30" s="21">
        <v>0</v>
      </c>
    </row>
    <row r="31" spans="1:2" ht="15">
      <c r="A31" s="5" t="s">
        <v>26</v>
      </c>
      <c r="B31" s="21">
        <v>2</v>
      </c>
    </row>
    <row r="32" spans="1:2" ht="15">
      <c r="A32" s="5" t="s">
        <v>27</v>
      </c>
      <c r="B32" s="21">
        <v>0</v>
      </c>
    </row>
    <row r="33" spans="1:2" ht="15">
      <c r="A33" s="5" t="s">
        <v>28</v>
      </c>
      <c r="B33" s="21">
        <v>0</v>
      </c>
    </row>
    <row r="34" spans="1:2" ht="15">
      <c r="A34" s="3" t="s">
        <v>99</v>
      </c>
      <c r="B34" s="4">
        <f>+B33+B32+B31+B30+B29+B25+B24+B23+B8</f>
        <v>4876</v>
      </c>
    </row>
    <row r="35" spans="1:2" ht="15">
      <c r="A35" s="2"/>
      <c r="B35" s="1"/>
    </row>
    <row r="36" spans="1:2" ht="15">
      <c r="A36" s="7" t="s">
        <v>29</v>
      </c>
      <c r="B36" s="21"/>
    </row>
    <row r="37" spans="1:2" ht="15">
      <c r="A37" s="5" t="s">
        <v>30</v>
      </c>
      <c r="B37" s="21">
        <f>+B38+B39</f>
        <v>90</v>
      </c>
    </row>
    <row r="38" spans="1:2" ht="15">
      <c r="A38" s="24" t="s">
        <v>31</v>
      </c>
      <c r="B38" s="22">
        <v>84</v>
      </c>
    </row>
    <row r="39" spans="1:2" ht="15">
      <c r="A39" s="25" t="s">
        <v>32</v>
      </c>
      <c r="B39" s="18">
        <v>6</v>
      </c>
    </row>
    <row r="40" spans="1:2" ht="15">
      <c r="A40" s="6" t="s">
        <v>33</v>
      </c>
      <c r="B40" s="21">
        <f>+B41+B42+B43+B44+B45+B46+B47+B48+B49+B50+B51+B52+B53+B54+B55+B56+B57</f>
        <v>2307</v>
      </c>
    </row>
    <row r="41" spans="1:2" ht="15">
      <c r="A41" s="25" t="s">
        <v>34</v>
      </c>
      <c r="B41" s="22">
        <v>0</v>
      </c>
    </row>
    <row r="42" spans="1:2" ht="15">
      <c r="A42" s="25" t="s">
        <v>35</v>
      </c>
      <c r="B42" s="22">
        <v>0</v>
      </c>
    </row>
    <row r="43" spans="1:2" ht="15">
      <c r="A43" s="25" t="s">
        <v>36</v>
      </c>
      <c r="B43" s="22">
        <v>0</v>
      </c>
    </row>
    <row r="44" spans="1:2" ht="15">
      <c r="A44" s="25" t="s">
        <v>37</v>
      </c>
      <c r="B44" s="22">
        <v>0</v>
      </c>
    </row>
    <row r="45" spans="1:2" ht="15">
      <c r="A45" s="25" t="s">
        <v>38</v>
      </c>
      <c r="B45" s="22">
        <v>0</v>
      </c>
    </row>
    <row r="46" spans="1:2" ht="15">
      <c r="A46" s="25" t="s">
        <v>39</v>
      </c>
      <c r="B46" s="22">
        <v>0</v>
      </c>
    </row>
    <row r="47" spans="1:2" ht="15">
      <c r="A47" s="25" t="s">
        <v>40</v>
      </c>
      <c r="B47" s="22">
        <v>0</v>
      </c>
    </row>
    <row r="48" spans="1:2" ht="15">
      <c r="A48" s="25" t="s">
        <v>41</v>
      </c>
      <c r="B48" s="22">
        <v>0</v>
      </c>
    </row>
    <row r="49" spans="1:2" ht="15">
      <c r="A49" s="25" t="s">
        <v>42</v>
      </c>
      <c r="B49" s="22">
        <v>0</v>
      </c>
    </row>
    <row r="50" spans="1:2" ht="15">
      <c r="A50" s="25" t="s">
        <v>43</v>
      </c>
      <c r="B50" s="22">
        <v>0</v>
      </c>
    </row>
    <row r="51" spans="1:2" ht="15">
      <c r="A51" s="25" t="s">
        <v>44</v>
      </c>
      <c r="B51" s="22">
        <v>2307</v>
      </c>
    </row>
    <row r="52" spans="1:2" ht="15">
      <c r="A52" s="25" t="s">
        <v>45</v>
      </c>
      <c r="B52" s="22">
        <v>0</v>
      </c>
    </row>
    <row r="53" spans="1:2" ht="15">
      <c r="A53" s="25" t="s">
        <v>46</v>
      </c>
      <c r="B53" s="22">
        <v>0</v>
      </c>
    </row>
    <row r="54" spans="1:2" ht="15">
      <c r="A54" s="25" t="s">
        <v>47</v>
      </c>
      <c r="B54" s="22">
        <v>0</v>
      </c>
    </row>
    <row r="55" spans="1:2" ht="15">
      <c r="A55" s="25" t="s">
        <v>48</v>
      </c>
      <c r="B55" s="22">
        <v>0</v>
      </c>
    </row>
    <row r="56" spans="1:2" ht="15">
      <c r="A56" s="25" t="s">
        <v>49</v>
      </c>
      <c r="B56" s="22">
        <v>0</v>
      </c>
    </row>
    <row r="57" spans="1:2" ht="15">
      <c r="A57" s="25" t="s">
        <v>50</v>
      </c>
      <c r="B57" s="22">
        <v>0</v>
      </c>
    </row>
    <row r="58" spans="1:2" ht="15">
      <c r="A58" s="6" t="s">
        <v>51</v>
      </c>
      <c r="B58" s="21">
        <f>+B59+B60+B61</f>
        <v>69</v>
      </c>
    </row>
    <row r="59" spans="1:2" ht="15">
      <c r="A59" s="25" t="s">
        <v>52</v>
      </c>
      <c r="B59" s="22">
        <v>65</v>
      </c>
    </row>
    <row r="60" spans="1:2" ht="15">
      <c r="A60" s="25" t="s">
        <v>53</v>
      </c>
      <c r="B60" s="22">
        <v>0</v>
      </c>
    </row>
    <row r="61" spans="1:2" ht="15">
      <c r="A61" s="25" t="s">
        <v>54</v>
      </c>
      <c r="B61" s="22">
        <v>4</v>
      </c>
    </row>
    <row r="62" spans="1:2" ht="15">
      <c r="A62" s="6" t="s">
        <v>55</v>
      </c>
      <c r="B62" s="21">
        <v>28</v>
      </c>
    </row>
    <row r="63" spans="1:2" ht="15">
      <c r="A63" s="6" t="s">
        <v>56</v>
      </c>
      <c r="B63" s="21">
        <v>1</v>
      </c>
    </row>
    <row r="64" spans="1:2" ht="15">
      <c r="A64" s="6" t="s">
        <v>57</v>
      </c>
      <c r="B64" s="21">
        <f>+B65+B66+B67+B68+B69</f>
        <v>2310</v>
      </c>
    </row>
    <row r="65" spans="1:2" ht="15">
      <c r="A65" s="25" t="s">
        <v>58</v>
      </c>
      <c r="B65" s="22">
        <v>1177</v>
      </c>
    </row>
    <row r="66" spans="1:2" ht="15">
      <c r="A66" s="25" t="s">
        <v>59</v>
      </c>
      <c r="B66" s="22">
        <v>0</v>
      </c>
    </row>
    <row r="67" spans="1:2" ht="15">
      <c r="A67" s="25" t="s">
        <v>60</v>
      </c>
      <c r="B67" s="22">
        <v>1014</v>
      </c>
    </row>
    <row r="68" spans="1:2" ht="15">
      <c r="A68" s="25" t="s">
        <v>61</v>
      </c>
      <c r="B68" s="22">
        <f>0+0+0</f>
        <v>0</v>
      </c>
    </row>
    <row r="69" spans="1:2" ht="15">
      <c r="A69" s="25" t="s">
        <v>62</v>
      </c>
      <c r="B69" s="22">
        <f>82+37</f>
        <v>119</v>
      </c>
    </row>
    <row r="70" spans="1:2" ht="15">
      <c r="A70" s="6" t="s">
        <v>63</v>
      </c>
      <c r="B70" s="21">
        <v>7</v>
      </c>
    </row>
    <row r="71" spans="1:2" ht="15">
      <c r="A71" s="6" t="s">
        <v>64</v>
      </c>
      <c r="B71" s="21">
        <f>+B72+B73+B74</f>
        <v>10</v>
      </c>
    </row>
    <row r="72" spans="1:2" ht="15">
      <c r="A72" s="25" t="s">
        <v>65</v>
      </c>
      <c r="B72" s="22">
        <v>0</v>
      </c>
    </row>
    <row r="73" spans="1:2" ht="15">
      <c r="A73" s="25" t="s">
        <v>66</v>
      </c>
      <c r="B73" s="22">
        <v>2</v>
      </c>
    </row>
    <row r="74" spans="1:2" ht="15">
      <c r="A74" s="25" t="s">
        <v>67</v>
      </c>
      <c r="B74" s="22">
        <v>8</v>
      </c>
    </row>
    <row r="75" spans="1:2" ht="15">
      <c r="A75" s="6" t="s">
        <v>68</v>
      </c>
      <c r="B75" s="21">
        <v>0</v>
      </c>
    </row>
    <row r="76" spans="1:2" ht="15">
      <c r="A76" s="6" t="s">
        <v>69</v>
      </c>
      <c r="B76" s="21">
        <f>+B77+B78</f>
        <v>0</v>
      </c>
    </row>
    <row r="77" spans="1:2" ht="15">
      <c r="A77" s="25" t="s">
        <v>70</v>
      </c>
      <c r="B77" s="22">
        <v>0</v>
      </c>
    </row>
    <row r="78" spans="1:2" ht="15">
      <c r="A78" s="25" t="s">
        <v>71</v>
      </c>
      <c r="B78" s="22">
        <v>0</v>
      </c>
    </row>
    <row r="79" spans="1:2" ht="15">
      <c r="A79" s="6" t="s">
        <v>72</v>
      </c>
      <c r="B79" s="21">
        <f>+B80+B81+B82+B83</f>
        <v>0</v>
      </c>
    </row>
    <row r="80" spans="1:2" ht="15">
      <c r="A80" s="25" t="s">
        <v>73</v>
      </c>
      <c r="B80" s="22">
        <v>0</v>
      </c>
    </row>
    <row r="81" spans="1:2" ht="15">
      <c r="A81" s="25" t="s">
        <v>74</v>
      </c>
      <c r="B81" s="22">
        <v>0</v>
      </c>
    </row>
    <row r="82" spans="1:2" ht="15">
      <c r="A82" s="25" t="s">
        <v>75</v>
      </c>
      <c r="B82" s="22">
        <v>0</v>
      </c>
    </row>
    <row r="83" spans="1:2" ht="15">
      <c r="A83" s="25" t="s">
        <v>76</v>
      </c>
      <c r="B83" s="22">
        <v>0</v>
      </c>
    </row>
    <row r="84" spans="1:2" ht="15">
      <c r="A84" s="3" t="s">
        <v>100</v>
      </c>
      <c r="B84" s="4">
        <f>+B79+B76+B75+B71+B70+B64+B63+B62+B58+B40+B37</f>
        <v>4822</v>
      </c>
    </row>
    <row r="85" spans="1:2" ht="15.75" thickBot="1">
      <c r="A85" s="11"/>
      <c r="B85" s="12"/>
    </row>
    <row r="86" spans="1:2" ht="15.75" thickBot="1">
      <c r="A86" s="14" t="s">
        <v>101</v>
      </c>
      <c r="B86" s="15">
        <f>+B34-B84</f>
        <v>54</v>
      </c>
    </row>
    <row r="87" spans="1:2" ht="15">
      <c r="A87" s="13"/>
      <c r="B87" s="8"/>
    </row>
    <row r="88" spans="1:2" ht="15">
      <c r="A88" s="7" t="s">
        <v>77</v>
      </c>
      <c r="B88" s="21"/>
    </row>
    <row r="89" spans="1:2" ht="15">
      <c r="A89" s="6" t="s">
        <v>78</v>
      </c>
      <c r="B89" s="21">
        <v>0</v>
      </c>
    </row>
    <row r="90" spans="1:2" ht="15">
      <c r="A90" s="6" t="s">
        <v>79</v>
      </c>
      <c r="B90" s="21">
        <v>0</v>
      </c>
    </row>
    <row r="91" spans="1:2" ht="15">
      <c r="A91" s="3" t="s">
        <v>102</v>
      </c>
      <c r="B91" s="4">
        <f>+B89-B90</f>
        <v>0</v>
      </c>
    </row>
    <row r="92" spans="1:2" ht="15">
      <c r="A92" s="13"/>
      <c r="B92" s="1"/>
    </row>
    <row r="93" spans="1:2" ht="15">
      <c r="A93" s="7" t="s">
        <v>80</v>
      </c>
      <c r="B93" s="21"/>
    </row>
    <row r="94" spans="1:2" ht="15">
      <c r="A94" s="6" t="s">
        <v>81</v>
      </c>
      <c r="B94" s="21">
        <v>0</v>
      </c>
    </row>
    <row r="95" spans="1:2" ht="15">
      <c r="A95" s="6" t="s">
        <v>82</v>
      </c>
      <c r="B95" s="21">
        <v>0</v>
      </c>
    </row>
    <row r="96" spans="1:2" ht="15">
      <c r="A96" s="3" t="s">
        <v>103</v>
      </c>
      <c r="B96" s="4">
        <f>+B94-B95</f>
        <v>0</v>
      </c>
    </row>
    <row r="97" spans="1:2" ht="15">
      <c r="A97" s="13"/>
      <c r="B97" s="1"/>
    </row>
    <row r="98" spans="1:2" ht="15">
      <c r="A98" s="7" t="s">
        <v>83</v>
      </c>
      <c r="B98" s="21"/>
    </row>
    <row r="99" spans="1:2" ht="15">
      <c r="A99" s="6" t="s">
        <v>84</v>
      </c>
      <c r="B99" s="21">
        <f>+B100+B101</f>
        <v>104</v>
      </c>
    </row>
    <row r="100" spans="1:2" ht="15">
      <c r="A100" s="25" t="s">
        <v>85</v>
      </c>
      <c r="B100" s="22">
        <v>0</v>
      </c>
    </row>
    <row r="101" spans="1:2" ht="15">
      <c r="A101" s="25" t="s">
        <v>86</v>
      </c>
      <c r="B101" s="22">
        <v>104</v>
      </c>
    </row>
    <row r="102" spans="1:2" ht="15">
      <c r="A102" s="6" t="s">
        <v>87</v>
      </c>
      <c r="B102" s="21">
        <f>+B103+B104</f>
        <v>0</v>
      </c>
    </row>
    <row r="103" spans="1:2" ht="15">
      <c r="A103" s="25" t="s">
        <v>88</v>
      </c>
      <c r="B103" s="22">
        <v>0</v>
      </c>
    </row>
    <row r="104" spans="1:2" ht="15">
      <c r="A104" s="25" t="s">
        <v>89</v>
      </c>
      <c r="B104" s="22">
        <v>0</v>
      </c>
    </row>
    <row r="105" spans="1:2" ht="15">
      <c r="A105" s="3" t="s">
        <v>104</v>
      </c>
      <c r="B105" s="4">
        <f>+B99-B102</f>
        <v>104</v>
      </c>
    </row>
    <row r="106" spans="1:2" ht="15.75" thickBot="1">
      <c r="A106" s="16"/>
      <c r="B106" s="17"/>
    </row>
    <row r="107" spans="1:2" ht="15.75" thickBot="1">
      <c r="A107" s="14" t="s">
        <v>105</v>
      </c>
      <c r="B107" s="15">
        <f>+B86+B91+B96+B105</f>
        <v>158</v>
      </c>
    </row>
    <row r="108" spans="1:2" ht="15">
      <c r="A108" s="13"/>
      <c r="B108" s="1"/>
    </row>
    <row r="109" spans="1:2" ht="15">
      <c r="A109" s="7" t="s">
        <v>90</v>
      </c>
      <c r="B109" s="1"/>
    </row>
    <row r="110" spans="1:2" ht="15">
      <c r="A110" s="6" t="s">
        <v>91</v>
      </c>
      <c r="B110" s="21">
        <f>+B111+B112+B113+B114</f>
        <v>158</v>
      </c>
    </row>
    <row r="111" spans="1:2" ht="15">
      <c r="A111" s="25" t="s">
        <v>92</v>
      </c>
      <c r="B111" s="22">
        <v>158</v>
      </c>
    </row>
    <row r="112" spans="1:2" ht="15">
      <c r="A112" s="25" t="s">
        <v>93</v>
      </c>
      <c r="B112" s="22">
        <v>0</v>
      </c>
    </row>
    <row r="113" spans="1:2" ht="15">
      <c r="A113" s="24" t="s">
        <v>94</v>
      </c>
      <c r="B113" s="22">
        <v>0</v>
      </c>
    </row>
    <row r="114" spans="1:2" ht="15">
      <c r="A114" s="25" t="s">
        <v>95</v>
      </c>
      <c r="B114" s="22">
        <v>0</v>
      </c>
    </row>
    <row r="115" spans="1:2" ht="15">
      <c r="A115" s="6" t="s">
        <v>96</v>
      </c>
      <c r="B115" s="21">
        <v>0</v>
      </c>
    </row>
    <row r="116" spans="1:2" ht="15">
      <c r="A116" s="6" t="s">
        <v>97</v>
      </c>
      <c r="B116" s="21">
        <v>0</v>
      </c>
    </row>
    <row r="117" spans="1:2" ht="15">
      <c r="A117" s="3" t="s">
        <v>106</v>
      </c>
      <c r="B117" s="4">
        <f>+B110+B115+B116</f>
        <v>158</v>
      </c>
    </row>
    <row r="118" spans="1:2" ht="15">
      <c r="A118" s="13"/>
      <c r="B118" s="1"/>
    </row>
    <row r="119" spans="1:2" ht="15">
      <c r="A119" s="7" t="s">
        <v>98</v>
      </c>
      <c r="B119" s="1">
        <f>+B107-B117</f>
        <v>0</v>
      </c>
    </row>
    <row r="120" ht="15">
      <c r="A120" s="19"/>
    </row>
    <row r="121" ht="15">
      <c r="A121" s="19"/>
    </row>
  </sheetData>
  <sheetProtection/>
  <mergeCells count="3">
    <mergeCell ref="A3:B3"/>
    <mergeCell ref="A5:B5"/>
    <mergeCell ref="A4:B4"/>
  </mergeCells>
  <printOptions horizontalCentered="1"/>
  <pageMargins left="0.2362204724409449" right="0.2362204724409449" top="0.4330708661417323" bottom="0.2755905511811024" header="0.31496062992125984" footer="0.1968503937007874"/>
  <pageSetup fitToHeight="3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m.gelmetti</dc:creator>
  <cp:keywords/>
  <dc:description/>
  <cp:lastModifiedBy>Barbara Fava</cp:lastModifiedBy>
  <cp:lastPrinted>2017-02-14T15:28:35Z</cp:lastPrinted>
  <dcterms:created xsi:type="dcterms:W3CDTF">2014-12-01T16:22:39Z</dcterms:created>
  <dcterms:modified xsi:type="dcterms:W3CDTF">2017-11-14T13:35:14Z</dcterms:modified>
  <cp:category/>
  <cp:version/>
  <cp:contentType/>
  <cp:contentStatus/>
</cp:coreProperties>
</file>