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BPE TOTALE" sheetId="1" r:id="rId1"/>
    <sheet name="BPE SAN" sheetId="2" r:id="rId2"/>
    <sheet name="BPE TER" sheetId="3" r:id="rId3"/>
    <sheet name="BPE 118" sheetId="4" r:id="rId4"/>
  </sheets>
  <definedNames>
    <definedName name="_xlfn.SINGLE" hidden="1">#NAME?</definedName>
    <definedName name="_xlnm.Print_Area" localSheetId="3">'BPE 118'!$A$1:$B$121</definedName>
    <definedName name="_xlnm.Print_Area" localSheetId="1">'BPE SAN'!$A$1:$B$121</definedName>
    <definedName name="_xlnm.Print_Area" localSheetId="2">'BPE TER'!$A$1:$B$121</definedName>
    <definedName name="_xlnm.Print_Area" localSheetId="0">'BPE TOTALE'!$A$1:$B$121</definedName>
    <definedName name="_xlnm.Print_Titles" localSheetId="3">'BPE 118'!$1:$7</definedName>
    <definedName name="_xlnm.Print_Titles" localSheetId="1">'BPE SAN'!$1:$7</definedName>
    <definedName name="_xlnm.Print_Titles" localSheetId="2">'BPE TER'!$1:$7</definedName>
    <definedName name="_xlnm.Print_Titles" localSheetId="0">'BPE TOTALE'!$1:$7</definedName>
  </definedNames>
  <calcPr fullCalcOnLoad="1"/>
</workbook>
</file>

<file path=xl/sharedStrings.xml><?xml version="1.0" encoding="utf-8"?>
<sst xmlns="http://schemas.openxmlformats.org/spreadsheetml/2006/main" count="438" uniqueCount="114">
  <si>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</si>
  <si>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</si>
  <si>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</si>
  <si>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</si>
  <si>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</si>
  <si>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</si>
  <si>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</si>
  <si>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</si>
  <si>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</si>
  <si>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</si>
  <si>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</si>
  <si>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</si>
  <si>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</si>
  <si>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</si>
  <si>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</si>
  <si>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</si>
  <si>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</si>
  <si>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</si>
  <si>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</si>
  <si>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</si>
  <si>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</si>
  <si>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</si>
  <si>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</si>
  <si>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</si>
  <si>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</si>
  <si>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</si>
  <si>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</si>
  <si>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</si>
  <si>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</si>
  <si>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</si>
  <si>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</si>
  <si>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</si>
  <si>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</si>
  <si>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</si>
  <si>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</si>
  <si>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</si>
  <si>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</si>
  <si>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</si>
  <si>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</si>
  <si>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</si>
  <si>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</si>
  <si>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</si>
  <si>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</si>
  <si>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</si>
  <si>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</si>
  <si>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</si>
  <si>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</si>
  <si>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</si>
  <si>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</si>
  <si>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</si>
  <si>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</si>
  <si>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</si>
  <si>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</si>
  <si>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</si>
  <si>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</si>
  <si>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</si>
  <si>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</si>
  <si>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</si>
  <si>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</si>
  <si>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</si>
  <si>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</si>
  <si>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</si>
  <si>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</si>
  <si>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</si>
  <si>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</si>
  <si>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</si>
  <si>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</si>
  <si>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</si>
  <si>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</si>
  <si>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</si>
  <si>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</si>
  <si>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</si>
  <si>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</si>
  <si>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</si>
  <si>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</si>
  <si>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</si>
  <si>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</si>
  <si>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</si>
  <si>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</si>
  <si>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</si>
  <si>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</si>
  <si>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</si>
  <si>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</si>
  <si>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</si>
  <si>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</si>
  <si>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</si>
  <si>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</si>
  <si>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</si>
  <si>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</si>
  <si>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</si>
  <si>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</si>
  <si>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</si>
  <si>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</si>
  <si>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</si>
  <si>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</si>
  <si>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</si>
  <si>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</si>
  <si>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</si>
  <si>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</si>
  <si>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</si>
  <si>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</si>
  <si>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</si>
  <si>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</si>
  <si>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</si>
  <si>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</si>
  <si>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</si>
  <si>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</si>
  <si>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709 - AZIENDA SOCIO SANITARIA TERRITORIALE DI LODI</t>
  </si>
  <si>
    <t>CONTO ECONOMICO - PREVENTIVO TOTALE</t>
  </si>
  <si>
    <t>CONTO ECONOMICO - PREVENTIVO SANITARIO</t>
  </si>
  <si>
    <t>CONTO ECONOMICO - PREVENTIVO TERRITORIALE</t>
  </si>
  <si>
    <t>CONTO ECONOMICO - PREVENTIVO 118</t>
  </si>
  <si>
    <t>Deliberazione ASST Lodi n. 1754 del 20/12/2023 -                                                                              In attesa di approvazione regionale</t>
  </si>
  <si>
    <t>Anno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</si>
</sst>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 * #,##0_ ;_ * \-#,##0_ ;_ * &quot;-&quot;_ ;_ @_ "/>
    <numFmt numFmtId="171" formatCode="_ * #,##0.00_ ;_ * \-#,##0.00_ ;_ * &quot;-&quot;??_ ;_ @_ "/>
    <numFmt numFmtId="172" formatCode="_ * #,##0_ ;_ * \-#,##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72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72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72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72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72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72" fontId="5" fillId="35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72" fontId="4" fillId="0" borderId="13" xfId="47" applyNumberFormat="1" applyFont="1" applyFill="1" applyBorder="1" applyAlignment="1" applyProtection="1">
      <alignment horizontal="center" vertical="center"/>
      <protection/>
    </xf>
    <xf numFmtId="172" fontId="4" fillId="0" borderId="10" xfId="47" applyNumberFormat="1" applyFont="1" applyFill="1" applyBorder="1" applyAlignment="1" applyProtection="1">
      <alignment horizontal="center" vertical="center"/>
      <protection/>
    </xf>
    <xf numFmtId="172" fontId="9" fillId="0" borderId="10" xfId="47" applyNumberFormat="1" applyFont="1" applyFill="1" applyBorder="1" applyAlignment="1" applyProtection="1">
      <alignment horizontal="center" vertical="center"/>
      <protection/>
    </xf>
    <xf numFmtId="172" fontId="10" fillId="0" borderId="10" xfId="47" applyNumberFormat="1" applyFont="1" applyFill="1" applyBorder="1" applyAlignment="1" applyProtection="1">
      <alignment horizontal="center" vertical="center"/>
      <protection/>
    </xf>
    <xf numFmtId="0" fontId="9" fillId="0" borderId="11" xfId="49" applyFont="1" applyFill="1" applyBorder="1" applyAlignment="1" applyProtection="1">
      <alignment horizontal="left" vertical="center" wrapText="1" indent="5"/>
      <protection/>
    </xf>
    <xf numFmtId="0" fontId="9" fillId="34" borderId="11" xfId="49" applyFont="1" applyFill="1" applyBorder="1" applyAlignment="1" applyProtection="1">
      <alignment horizontal="left" vertical="center" wrapText="1" indent="5"/>
      <protection/>
    </xf>
    <xf numFmtId="0" fontId="10" fillId="0" borderId="11" xfId="49" applyFont="1" applyFill="1" applyBorder="1" applyAlignment="1" applyProtection="1">
      <alignment horizontal="left" vertical="center" wrapText="1" indent="7"/>
      <protection/>
    </xf>
    <xf numFmtId="0" fontId="47" fillId="14" borderId="18" xfId="0" applyFont="1" applyFill="1" applyBorder="1" applyAlignment="1">
      <alignment horizontal="center"/>
    </xf>
    <xf numFmtId="0" fontId="47" fillId="14" borderId="19" xfId="0" applyFont="1" applyFill="1" applyBorder="1" applyAlignment="1">
      <alignment horizontal="center"/>
    </xf>
    <xf numFmtId="172" fontId="11" fillId="0" borderId="10" xfId="47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7" fillId="14" borderId="18" xfId="0" applyFont="1" applyFill="1" applyBorder="1" applyAlignment="1">
      <alignment horizontal="center"/>
    </xf>
    <xf numFmtId="0" fontId="47" fillId="14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91.421875" style="0" customWidth="1"/>
    <col min="2" max="2" width="16.8515625" style="0" bestFit="1" customWidth="1"/>
  </cols>
  <sheetData>
    <row r="1" spans="1:2" ht="21">
      <c r="A1" s="26" t="s">
        <v>107</v>
      </c>
      <c r="B1" s="27"/>
    </row>
    <row r="3" spans="1:2" ht="23.25">
      <c r="A3" s="30" t="s">
        <v>0</v>
      </c>
      <c r="B3" s="30"/>
    </row>
    <row r="4" spans="1:2" ht="23.25">
      <c r="A4" s="30" t="s">
        <v>108</v>
      </c>
      <c r="B4" s="30"/>
    </row>
    <row r="5" spans="1:2" ht="54" customHeight="1">
      <c r="A5" s="31" t="s">
        <v>112</v>
      </c>
      <c r="B5" s="31"/>
    </row>
    <row r="6" spans="1:2" ht="15">
      <c r="A6" s="9" t="s">
        <v>1</v>
      </c>
      <c r="B6" s="10" t="s">
        <v>113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116683659</v>
      </c>
    </row>
    <row r="9" spans="1:2" ht="15">
      <c r="A9" s="23" t="s">
        <v>4</v>
      </c>
      <c r="B9" s="21">
        <f>+'BPE SAN'!B9+'BPE TER'!B9+'BPE 118'!B9</f>
        <v>113392290</v>
      </c>
    </row>
    <row r="10" spans="1:2" ht="15">
      <c r="A10" s="23" t="s">
        <v>5</v>
      </c>
      <c r="B10" s="21">
        <f>SUM(B11:B16)</f>
        <v>3291369</v>
      </c>
    </row>
    <row r="11" spans="1:2" ht="15">
      <c r="A11" s="25" t="s">
        <v>6</v>
      </c>
      <c r="B11" s="21">
        <f>+'BPE SAN'!B11+'BPE TER'!B11+'BPE 118'!B11</f>
        <v>0</v>
      </c>
    </row>
    <row r="12" spans="1:2" ht="15">
      <c r="A12" s="25" t="s">
        <v>7</v>
      </c>
      <c r="B12" s="21">
        <f>+'BPE SAN'!B12+'BPE TER'!B12+'BPE 118'!B12</f>
        <v>0</v>
      </c>
    </row>
    <row r="13" spans="1:2" ht="15">
      <c r="A13" s="25" t="s">
        <v>8</v>
      </c>
      <c r="B13" s="21">
        <f>+'BPE SAN'!B13+'BPE TER'!B13+'BPE 118'!B13</f>
        <v>0</v>
      </c>
    </row>
    <row r="14" spans="1:2" ht="15">
      <c r="A14" s="25" t="s">
        <v>9</v>
      </c>
      <c r="B14" s="21">
        <f>+'BPE SAN'!B14+'BPE TER'!B14+'BPE 118'!B14</f>
        <v>0</v>
      </c>
    </row>
    <row r="15" spans="1:2" ht="15">
      <c r="A15" s="25" t="s">
        <v>10</v>
      </c>
      <c r="B15" s="21">
        <f>+'BPE SAN'!B15+'BPE TER'!B15+'BPE 118'!B15</f>
        <v>3021100</v>
      </c>
    </row>
    <row r="16" spans="1:2" ht="15">
      <c r="A16" s="25" t="s">
        <v>11</v>
      </c>
      <c r="B16" s="21">
        <f>+'BPE SAN'!B16+'BPE TER'!B16+'BPE 118'!B16</f>
        <v>270269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1">
        <f>+'BPE SAN'!B18+'BPE TER'!B18+'BPE 118'!B18</f>
        <v>0</v>
      </c>
    </row>
    <row r="19" spans="1:2" ht="15">
      <c r="A19" s="25" t="s">
        <v>14</v>
      </c>
      <c r="B19" s="21">
        <f>+'BPE SAN'!B19+'BPE TER'!B19+'BPE 118'!B19</f>
        <v>0</v>
      </c>
    </row>
    <row r="20" spans="1:2" ht="15">
      <c r="A20" s="25" t="s">
        <v>15</v>
      </c>
      <c r="B20" s="21">
        <f>+'BPE SAN'!B20+'BPE TER'!B20+'BPE 118'!B20</f>
        <v>0</v>
      </c>
    </row>
    <row r="21" spans="1:2" ht="15">
      <c r="A21" s="25" t="s">
        <v>16</v>
      </c>
      <c r="B21" s="21">
        <f>+'BPE SAN'!B21+'BPE TER'!B21+'BPE 118'!B21</f>
        <v>0</v>
      </c>
    </row>
    <row r="22" spans="1:2" ht="15">
      <c r="A22" s="24" t="s">
        <v>17</v>
      </c>
      <c r="B22" s="21">
        <f>+'BPE SAN'!B22+'BPE TER'!B22+'BPE 118'!B22</f>
        <v>0</v>
      </c>
    </row>
    <row r="23" spans="1:2" ht="15">
      <c r="A23" s="6" t="s">
        <v>18</v>
      </c>
      <c r="B23" s="28">
        <f>+'BPE SAN'!B23+'BPE TER'!B23+'BPE 118'!B23</f>
        <v>0</v>
      </c>
    </row>
    <row r="24" spans="1:2" ht="15">
      <c r="A24" s="6" t="s">
        <v>19</v>
      </c>
      <c r="B24" s="28">
        <f>+'BPE SAN'!B24+'BPE TER'!B24+'BPE 118'!B24</f>
        <v>517650</v>
      </c>
    </row>
    <row r="25" spans="1:2" ht="15">
      <c r="A25" s="6" t="s">
        <v>20</v>
      </c>
      <c r="B25" s="20">
        <f>+B26+B27+B28</f>
        <v>137338512</v>
      </c>
    </row>
    <row r="26" spans="1:2" ht="15">
      <c r="A26" s="24" t="s">
        <v>21</v>
      </c>
      <c r="B26" s="21">
        <f>+'BPE SAN'!B26+'BPE TER'!B26+'BPE 118'!B26</f>
        <v>134192603</v>
      </c>
    </row>
    <row r="27" spans="1:2" ht="15">
      <c r="A27" s="24" t="s">
        <v>22</v>
      </c>
      <c r="B27" s="21">
        <f>+'BPE SAN'!B27+'BPE TER'!B27+'BPE 118'!B27</f>
        <v>2664909</v>
      </c>
    </row>
    <row r="28" spans="1:2" ht="15">
      <c r="A28" s="23" t="s">
        <v>23</v>
      </c>
      <c r="B28" s="21">
        <f>+'BPE SAN'!B28+'BPE TER'!B28+'BPE 118'!B28</f>
        <v>481000</v>
      </c>
    </row>
    <row r="29" spans="1:2" ht="15">
      <c r="A29" s="5" t="s">
        <v>24</v>
      </c>
      <c r="B29" s="28">
        <f>+'BPE SAN'!B29+'BPE TER'!B29+'BPE 118'!B29</f>
        <v>1536094</v>
      </c>
    </row>
    <row r="30" spans="1:2" ht="15">
      <c r="A30" s="5" t="s">
        <v>25</v>
      </c>
      <c r="B30" s="28">
        <f>+'BPE SAN'!B30+'BPE TER'!B30+'BPE 118'!B30</f>
        <v>5498019</v>
      </c>
    </row>
    <row r="31" spans="1:2" ht="15">
      <c r="A31" s="5" t="s">
        <v>26</v>
      </c>
      <c r="B31" s="28">
        <f>+'BPE SAN'!B31+'BPE TER'!B31+'BPE 118'!B31</f>
        <v>7451344</v>
      </c>
    </row>
    <row r="32" spans="1:2" ht="15">
      <c r="A32" s="5" t="s">
        <v>27</v>
      </c>
      <c r="B32" s="28">
        <f>+'BPE SAN'!B32+'BPE TER'!B32+'BPE 118'!B32</f>
        <v>0</v>
      </c>
    </row>
    <row r="33" spans="1:2" ht="15">
      <c r="A33" s="5" t="s">
        <v>28</v>
      </c>
      <c r="B33" s="28">
        <f>+'BPE SAN'!B33+'BPE TER'!B33+'BPE 118'!B33</f>
        <v>1014911</v>
      </c>
    </row>
    <row r="34" spans="1:2" ht="15">
      <c r="A34" s="3" t="s">
        <v>99</v>
      </c>
      <c r="B34" s="4">
        <f>+B33+B32+B31+B30+B29+B25+B24+B23+B8</f>
        <v>270040189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50174104</v>
      </c>
    </row>
    <row r="38" spans="1:2" ht="15">
      <c r="A38" s="23" t="s">
        <v>31</v>
      </c>
      <c r="B38" s="21">
        <f>+'BPE SAN'!B38+'BPE TER'!B38+'BPE 118'!B38</f>
        <v>47569104</v>
      </c>
    </row>
    <row r="39" spans="1:2" ht="15">
      <c r="A39" s="24" t="s">
        <v>32</v>
      </c>
      <c r="B39" s="21">
        <f>+'BPE SAN'!B39+'BPE TER'!B39+'BPE 118'!B39</f>
        <v>2605000</v>
      </c>
    </row>
    <row r="40" spans="1:2" ht="15">
      <c r="A40" s="6" t="s">
        <v>33</v>
      </c>
      <c r="B40" s="20">
        <f>+B41+B42+B43+B44+B45+B46+B47+B48+B49+B50+B51+B52+B53+B54+B55+B56+B57</f>
        <v>39214165</v>
      </c>
    </row>
    <row r="41" spans="1:2" ht="15">
      <c r="A41" s="24" t="s">
        <v>34</v>
      </c>
      <c r="B41" s="21">
        <f>+'BPE SAN'!B41+'BPE TER'!B41+'BPE 118'!B41</f>
        <v>20314577</v>
      </c>
    </row>
    <row r="42" spans="1:2" ht="15">
      <c r="A42" s="24" t="s">
        <v>35</v>
      </c>
      <c r="B42" s="21">
        <f>+'BPE SAN'!B42+'BPE TER'!B42+'BPE 118'!B42</f>
        <v>0</v>
      </c>
    </row>
    <row r="43" spans="1:2" ht="15">
      <c r="A43" s="24" t="s">
        <v>36</v>
      </c>
      <c r="B43" s="21">
        <f>+'BPE SAN'!B43+'BPE TER'!B43+'BPE 118'!B43</f>
        <v>1225019</v>
      </c>
    </row>
    <row r="44" spans="1:2" ht="15">
      <c r="A44" s="24" t="s">
        <v>37</v>
      </c>
      <c r="B44" s="21">
        <f>+'BPE SAN'!B44+'BPE TER'!B44+'BPE 118'!B44</f>
        <v>0</v>
      </c>
    </row>
    <row r="45" spans="1:2" ht="15">
      <c r="A45" s="24" t="s">
        <v>38</v>
      </c>
      <c r="B45" s="21">
        <f>+'BPE SAN'!B45+'BPE TER'!B45+'BPE 118'!B45</f>
        <v>220000</v>
      </c>
    </row>
    <row r="46" spans="1:2" ht="15">
      <c r="A46" s="24" t="s">
        <v>39</v>
      </c>
      <c r="B46" s="21">
        <f>+'BPE SAN'!B46+'BPE TER'!B46+'BPE 118'!B46</f>
        <v>1570222</v>
      </c>
    </row>
    <row r="47" spans="1:2" ht="15">
      <c r="A47" s="24" t="s">
        <v>40</v>
      </c>
      <c r="B47" s="21">
        <f>+'BPE SAN'!B47+'BPE TER'!B47+'BPE 118'!B47</f>
        <v>0</v>
      </c>
    </row>
    <row r="48" spans="1:2" ht="15">
      <c r="A48" s="24" t="s">
        <v>41</v>
      </c>
      <c r="B48" s="21">
        <f>+'BPE SAN'!B48+'BPE TER'!B48+'BPE 118'!B48</f>
        <v>0</v>
      </c>
    </row>
    <row r="49" spans="1:2" ht="15">
      <c r="A49" s="24" t="s">
        <v>42</v>
      </c>
      <c r="B49" s="21">
        <f>+'BPE SAN'!B49+'BPE TER'!B49+'BPE 118'!B49</f>
        <v>0</v>
      </c>
    </row>
    <row r="50" spans="1:2" ht="15">
      <c r="A50" s="24" t="s">
        <v>43</v>
      </c>
      <c r="B50" s="21">
        <f>+'BPE SAN'!B50+'BPE TER'!B50+'BPE 118'!B50</f>
        <v>0</v>
      </c>
    </row>
    <row r="51" spans="1:2" ht="15">
      <c r="A51" s="24" t="s">
        <v>44</v>
      </c>
      <c r="B51" s="21">
        <f>+'BPE SAN'!B51+'BPE TER'!B51+'BPE 118'!B51</f>
        <v>920000</v>
      </c>
    </row>
    <row r="52" spans="1:2" ht="15">
      <c r="A52" s="24" t="s">
        <v>45</v>
      </c>
      <c r="B52" s="21">
        <f>+'BPE SAN'!B52+'BPE TER'!B52+'BPE 118'!B52</f>
        <v>0</v>
      </c>
    </row>
    <row r="53" spans="1:2" ht="15">
      <c r="A53" s="24" t="s">
        <v>46</v>
      </c>
      <c r="B53" s="21">
        <f>+'BPE SAN'!B53+'BPE TER'!B53+'BPE 118'!B53</f>
        <v>2786856</v>
      </c>
    </row>
    <row r="54" spans="1:2" ht="15">
      <c r="A54" s="24" t="s">
        <v>47</v>
      </c>
      <c r="B54" s="21">
        <f>+'BPE SAN'!B54+'BPE TER'!B54+'BPE 118'!B54</f>
        <v>103000</v>
      </c>
    </row>
    <row r="55" spans="1:2" ht="15">
      <c r="A55" s="24" t="s">
        <v>48</v>
      </c>
      <c r="B55" s="21">
        <f>+'BPE SAN'!B55+'BPE TER'!B55+'BPE 118'!B55</f>
        <v>4004170</v>
      </c>
    </row>
    <row r="56" spans="1:2" ht="15">
      <c r="A56" s="24" t="s">
        <v>49</v>
      </c>
      <c r="B56" s="21">
        <f>+'BPE SAN'!B56+'BPE TER'!B56+'BPE 118'!B56</f>
        <v>8070321</v>
      </c>
    </row>
    <row r="57" spans="1:2" ht="15">
      <c r="A57" s="24" t="s">
        <v>50</v>
      </c>
      <c r="B57" s="21">
        <f>+'BPE SAN'!B57+'BPE TER'!B57+'BPE 118'!B57</f>
        <v>0</v>
      </c>
    </row>
    <row r="58" spans="1:2" ht="15">
      <c r="A58" s="6" t="s">
        <v>51</v>
      </c>
      <c r="B58" s="20">
        <f>+B59+B60+B61</f>
        <v>18999583</v>
      </c>
    </row>
    <row r="59" spans="1:2" ht="15">
      <c r="A59" s="24" t="s">
        <v>52</v>
      </c>
      <c r="B59" s="21">
        <f>+'BPE SAN'!B59+'BPE TER'!B59+'BPE 118'!B59</f>
        <v>18490655</v>
      </c>
    </row>
    <row r="60" spans="1:2" ht="15">
      <c r="A60" s="24" t="s">
        <v>53</v>
      </c>
      <c r="B60" s="21">
        <f>+'BPE SAN'!B60+'BPE TER'!B60+'BPE 118'!B60</f>
        <v>291157</v>
      </c>
    </row>
    <row r="61" spans="1:2" ht="15">
      <c r="A61" s="24" t="s">
        <v>54</v>
      </c>
      <c r="B61" s="21">
        <f>+'BPE SAN'!B61+'BPE TER'!B61+'BPE 118'!B61</f>
        <v>217771</v>
      </c>
    </row>
    <row r="62" spans="1:2" ht="15">
      <c r="A62" s="6" t="s">
        <v>55</v>
      </c>
      <c r="B62" s="28">
        <f>+'BPE SAN'!B62+'BPE TER'!B62+'BPE 118'!B62</f>
        <v>7829941</v>
      </c>
    </row>
    <row r="63" spans="1:2" ht="15">
      <c r="A63" s="6" t="s">
        <v>56</v>
      </c>
      <c r="B63" s="28">
        <f>+'BPE SAN'!B63+'BPE TER'!B63+'BPE 118'!B63</f>
        <v>4814840</v>
      </c>
    </row>
    <row r="64" spans="1:2" ht="15">
      <c r="A64" s="6" t="s">
        <v>57</v>
      </c>
      <c r="B64" s="20">
        <f>+B65+B66+B67+B68+B69</f>
        <v>127322907</v>
      </c>
    </row>
    <row r="65" spans="1:2" ht="15">
      <c r="A65" s="24" t="s">
        <v>58</v>
      </c>
      <c r="B65" s="21">
        <f>+'BPE SAN'!B65+'BPE TER'!B65+'BPE 118'!B65</f>
        <v>40328260</v>
      </c>
    </row>
    <row r="66" spans="1:2" ht="15">
      <c r="A66" s="24" t="s">
        <v>59</v>
      </c>
      <c r="B66" s="21">
        <f>+'BPE SAN'!B66+'BPE TER'!B66+'BPE 118'!B66</f>
        <v>4010841</v>
      </c>
    </row>
    <row r="67" spans="1:2" ht="15">
      <c r="A67" s="24" t="s">
        <v>60</v>
      </c>
      <c r="B67" s="21">
        <f>+'BPE SAN'!B67+'BPE TER'!B67+'BPE 118'!B67</f>
        <v>56255833</v>
      </c>
    </row>
    <row r="68" spans="1:2" ht="15">
      <c r="A68" s="24" t="s">
        <v>61</v>
      </c>
      <c r="B68" s="21">
        <f>+'BPE SAN'!B68+'BPE TER'!B68+'BPE 118'!B68</f>
        <v>1526842</v>
      </c>
    </row>
    <row r="69" spans="1:2" ht="15">
      <c r="A69" s="24" t="s">
        <v>62</v>
      </c>
      <c r="B69" s="21">
        <f>+'BPE SAN'!B69+'BPE TER'!B69+'BPE 118'!B69</f>
        <v>25201131</v>
      </c>
    </row>
    <row r="70" spans="1:2" ht="15">
      <c r="A70" s="6" t="s">
        <v>63</v>
      </c>
      <c r="B70" s="28">
        <f>+'BPE SAN'!B70+'BPE TER'!B70+'BPE 118'!B70</f>
        <v>1994468</v>
      </c>
    </row>
    <row r="71" spans="1:2" ht="15">
      <c r="A71" s="6" t="s">
        <v>64</v>
      </c>
      <c r="B71" s="20">
        <f>+B72+B73+B74</f>
        <v>8605684</v>
      </c>
    </row>
    <row r="72" spans="1:2" ht="15">
      <c r="A72" s="24" t="s">
        <v>65</v>
      </c>
      <c r="B72" s="21">
        <f>+'BPE SAN'!B72+'BPE TER'!B72+'BPE 118'!B72</f>
        <v>156091</v>
      </c>
    </row>
    <row r="73" spans="1:2" ht="15">
      <c r="A73" s="24" t="s">
        <v>66</v>
      </c>
      <c r="B73" s="21">
        <f>+'BPE SAN'!B73+'BPE TER'!B73+'BPE 118'!B73</f>
        <v>3705372</v>
      </c>
    </row>
    <row r="74" spans="1:2" ht="15">
      <c r="A74" s="24" t="s">
        <v>67</v>
      </c>
      <c r="B74" s="21">
        <f>+'BPE SAN'!B74+'BPE TER'!B74+'BPE 118'!B74</f>
        <v>4744221</v>
      </c>
    </row>
    <row r="75" spans="1:2" ht="15">
      <c r="A75" s="6" t="s">
        <v>68</v>
      </c>
      <c r="B75" s="28">
        <f>+'BPE SAN'!B75+'BPE TER'!B75+'BPE 118'!B75</f>
        <v>0</v>
      </c>
    </row>
    <row r="76" spans="1:2" ht="15">
      <c r="A76" s="6" t="s">
        <v>69</v>
      </c>
      <c r="B76" s="20">
        <f>+B77+B78</f>
        <v>0</v>
      </c>
    </row>
    <row r="77" spans="1:2" ht="15">
      <c r="A77" s="24" t="s">
        <v>70</v>
      </c>
      <c r="B77" s="21">
        <f>+'BPE SAN'!B77+'BPE TER'!B77+'BPE 118'!B77</f>
        <v>0</v>
      </c>
    </row>
    <row r="78" spans="1:2" ht="15">
      <c r="A78" s="24" t="s">
        <v>71</v>
      </c>
      <c r="B78" s="21">
        <f>+'BPE SAN'!B78+'BPE TER'!B78+'BPE 118'!B78</f>
        <v>0</v>
      </c>
    </row>
    <row r="79" spans="1:2" ht="15">
      <c r="A79" s="6" t="s">
        <v>72</v>
      </c>
      <c r="B79" s="20">
        <f>+B80+B81+B82+B83</f>
        <v>1871193</v>
      </c>
    </row>
    <row r="80" spans="1:2" ht="15">
      <c r="A80" s="24" t="s">
        <v>73</v>
      </c>
      <c r="B80" s="21">
        <f>+'BPE SAN'!B80+'BPE TER'!B80+'BPE 118'!B80</f>
        <v>1301409</v>
      </c>
    </row>
    <row r="81" spans="1:2" ht="15">
      <c r="A81" s="24" t="s">
        <v>74</v>
      </c>
      <c r="B81" s="21">
        <f>+'BPE SAN'!B81+'BPE TER'!B81+'BPE 118'!B81</f>
        <v>57485</v>
      </c>
    </row>
    <row r="82" spans="1:2" ht="15">
      <c r="A82" s="24" t="s">
        <v>75</v>
      </c>
      <c r="B82" s="21">
        <f>+'BPE SAN'!B82+'BPE TER'!B82+'BPE 118'!B82</f>
        <v>0</v>
      </c>
    </row>
    <row r="83" spans="1:2" ht="15">
      <c r="A83" s="24" t="s">
        <v>76</v>
      </c>
      <c r="B83" s="21">
        <f>+'BPE SAN'!B83+'BPE TER'!B83+'BPE 118'!B83</f>
        <v>512299</v>
      </c>
    </row>
    <row r="84" spans="1:2" ht="15">
      <c r="A84" s="3" t="s">
        <v>100</v>
      </c>
      <c r="B84" s="4">
        <f>+B79+B76+B75+B71+B70+B64+B63+B62+B58+B40+B37</f>
        <v>260826885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9213304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8">
        <f>+'BPE SAN'!B89+'BPE TER'!B89+'BPE 118'!B89</f>
        <v>0</v>
      </c>
    </row>
    <row r="90" spans="1:2" ht="15">
      <c r="A90" s="6" t="s">
        <v>79</v>
      </c>
      <c r="B90" s="28">
        <f>+'BPE SAN'!B90+'BPE TER'!B90+'BPE 118'!B90</f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8">
        <f>+'BPE SAN'!B94+'BPE TER'!B94+'BPE 118'!B94</f>
        <v>0</v>
      </c>
    </row>
    <row r="95" spans="1:2" ht="15">
      <c r="A95" s="6" t="s">
        <v>82</v>
      </c>
      <c r="B95" s="28">
        <f>+'BPE SAN'!B95+'BPE TER'!B95+'BPE 118'!B95</f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0</v>
      </c>
    </row>
    <row r="100" spans="1:2" ht="15">
      <c r="A100" s="24" t="s">
        <v>85</v>
      </c>
      <c r="B100" s="21">
        <f>+'BPE SAN'!B100+'BPE TER'!B100+'BPE 118'!B100</f>
        <v>0</v>
      </c>
    </row>
    <row r="101" spans="1:2" ht="15">
      <c r="A101" s="24" t="s">
        <v>86</v>
      </c>
      <c r="B101" s="21">
        <f>+'BPE SAN'!B101+'BPE TER'!B101+'BPE 118'!B101</f>
        <v>0</v>
      </c>
    </row>
    <row r="102" spans="1:2" ht="15">
      <c r="A102" s="6" t="s">
        <v>87</v>
      </c>
      <c r="B102" s="20">
        <f>+B103+B104</f>
        <v>0</v>
      </c>
    </row>
    <row r="103" spans="1:2" ht="15">
      <c r="A103" s="24" t="s">
        <v>88</v>
      </c>
      <c r="B103" s="21">
        <f>+'BPE SAN'!B103+'BPE TER'!B103+'BPE 118'!B103</f>
        <v>0</v>
      </c>
    </row>
    <row r="104" spans="1:2" ht="15">
      <c r="A104" s="24" t="s">
        <v>89</v>
      </c>
      <c r="B104" s="21">
        <f>+'BPE SAN'!B104+'BPE TER'!B104+'BPE 118'!B104</f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9213304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9082304</v>
      </c>
    </row>
    <row r="111" spans="1:2" ht="15">
      <c r="A111" s="24" t="s">
        <v>92</v>
      </c>
      <c r="B111" s="21">
        <f>+'BPE SAN'!B111+'BPE TER'!B111+'BPE 118'!B111</f>
        <v>8469051</v>
      </c>
    </row>
    <row r="112" spans="1:2" ht="15">
      <c r="A112" s="24" t="s">
        <v>93</v>
      </c>
      <c r="B112" s="21">
        <f>+'BPE SAN'!B112+'BPE TER'!B112+'BPE 118'!B112</f>
        <v>450473</v>
      </c>
    </row>
    <row r="113" spans="1:2" ht="15">
      <c r="A113" s="23" t="s">
        <v>94</v>
      </c>
      <c r="B113" s="21">
        <f>+'BPE SAN'!B113+'BPE TER'!B113+'BPE 118'!B113</f>
        <v>162780</v>
      </c>
    </row>
    <row r="114" spans="1:2" ht="15">
      <c r="A114" s="24" t="s">
        <v>95</v>
      </c>
      <c r="B114" s="21">
        <f>+'BPE SAN'!B114+'BPE TER'!B114+'BPE 118'!B114</f>
        <v>0</v>
      </c>
    </row>
    <row r="115" spans="1:2" ht="15">
      <c r="A115" s="6" t="s">
        <v>96</v>
      </c>
      <c r="B115" s="28">
        <f>+'BPE SAN'!B115+'BPE TER'!B115+'BPE 118'!B115</f>
        <v>131000</v>
      </c>
    </row>
    <row r="116" spans="1:2" ht="15">
      <c r="A116" s="6" t="s">
        <v>97</v>
      </c>
      <c r="B116" s="28">
        <f>+'BPE SAN'!B116+'BPE TER'!B116+'BPE 118'!B116</f>
        <v>0</v>
      </c>
    </row>
    <row r="117" spans="1:2" ht="15">
      <c r="A117" s="3" t="s">
        <v>106</v>
      </c>
      <c r="B117" s="4">
        <f>+B110+B115+B116</f>
        <v>9213304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3">
    <mergeCell ref="A3:B3"/>
    <mergeCell ref="A5:B5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1.8515625" style="0" customWidth="1"/>
    <col min="2" max="2" width="16.8515625" style="0" bestFit="1" customWidth="1"/>
  </cols>
  <sheetData>
    <row r="1" spans="1:2" ht="21">
      <c r="A1" s="32" t="s">
        <v>107</v>
      </c>
      <c r="B1" s="33"/>
    </row>
    <row r="3" spans="1:2" ht="23.25">
      <c r="A3" s="30" t="s">
        <v>0</v>
      </c>
      <c r="B3" s="30"/>
    </row>
    <row r="4" spans="1:2" ht="23.25">
      <c r="A4" s="30" t="s">
        <v>109</v>
      </c>
      <c r="B4" s="30"/>
    </row>
    <row r="5" spans="1:2" ht="43.5" customHeight="1">
      <c r="A5" s="31" t="str">
        <f>+'BPE TOTALE'!A5:B5</f>
        <v>Deliberazione ASST Lodi n. 1754 del 20/12/2023 -                                                                              In attesa di approvazione regionale</v>
      </c>
      <c r="B5" s="31"/>
    </row>
    <row r="6" spans="1:2" ht="15">
      <c r="A6" s="9" t="s">
        <v>1</v>
      </c>
      <c r="B6" s="10" t="str">
        <f>+'BPE TOTALE'!B6</f>
        <v>Anno 2024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69456518</v>
      </c>
    </row>
    <row r="9" spans="1:2" ht="15">
      <c r="A9" s="23" t="s">
        <v>4</v>
      </c>
      <c r="B9" s="21">
        <v>69186249</v>
      </c>
    </row>
    <row r="10" spans="1:2" ht="15">
      <c r="A10" s="23" t="s">
        <v>5</v>
      </c>
      <c r="B10" s="21">
        <f>SUM(B11:B16)</f>
        <v>270269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0</v>
      </c>
    </row>
    <row r="13" spans="1:2" ht="15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0</v>
      </c>
    </row>
    <row r="16" spans="1:2" ht="15">
      <c r="A16" s="25" t="s">
        <v>11</v>
      </c>
      <c r="B16" s="22">
        <v>270269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0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60448</v>
      </c>
    </row>
    <row r="25" spans="1:2" ht="15">
      <c r="A25" s="6" t="s">
        <v>20</v>
      </c>
      <c r="B25" s="20">
        <f>+B26+B27+B28</f>
        <v>137332216</v>
      </c>
    </row>
    <row r="26" spans="1:2" ht="15">
      <c r="A26" s="24" t="s">
        <v>21</v>
      </c>
      <c r="B26" s="21">
        <v>134192307</v>
      </c>
    </row>
    <row r="27" spans="1:2" ht="15">
      <c r="A27" s="24" t="s">
        <v>22</v>
      </c>
      <c r="B27" s="21">
        <v>2664909</v>
      </c>
    </row>
    <row r="28" spans="1:2" ht="15">
      <c r="A28" s="23" t="s">
        <v>23</v>
      </c>
      <c r="B28" s="21">
        <v>475000</v>
      </c>
    </row>
    <row r="29" spans="1:2" ht="15">
      <c r="A29" s="5" t="s">
        <v>24</v>
      </c>
      <c r="B29" s="20">
        <v>1141201</v>
      </c>
    </row>
    <row r="30" spans="1:2" ht="15">
      <c r="A30" s="5" t="s">
        <v>25</v>
      </c>
      <c r="B30" s="20">
        <v>5475619</v>
      </c>
    </row>
    <row r="31" spans="1:2" ht="15">
      <c r="A31" s="5" t="s">
        <v>26</v>
      </c>
      <c r="B31" s="20">
        <v>6239642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713124</v>
      </c>
    </row>
    <row r="34" spans="1:2" ht="15">
      <c r="A34" s="3" t="s">
        <v>99</v>
      </c>
      <c r="B34" s="4">
        <f>+B33+B32+B31+B30+B29+B25+B24+B23+B8</f>
        <v>220418768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44995144</v>
      </c>
    </row>
    <row r="38" spans="1:2" ht="15">
      <c r="A38" s="23" t="s">
        <v>31</v>
      </c>
      <c r="B38" s="21">
        <v>42449044</v>
      </c>
    </row>
    <row r="39" spans="1:2" ht="15">
      <c r="A39" s="24" t="s">
        <v>32</v>
      </c>
      <c r="B39" s="21">
        <v>2546100</v>
      </c>
    </row>
    <row r="40" spans="1:5" ht="15">
      <c r="A40" s="6" t="s">
        <v>33</v>
      </c>
      <c r="B40" s="20">
        <f>+B41+B42+B43+B44+B45+B46+B47+B48+B49+B50+B51+B52+B53+B54+B55+B56+B57</f>
        <v>15592725</v>
      </c>
      <c r="E40" s="29"/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1184537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0</v>
      </c>
    </row>
    <row r="46" spans="1:2" ht="15">
      <c r="A46" s="24" t="s">
        <v>39</v>
      </c>
      <c r="B46" s="21">
        <v>0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920000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1891428</v>
      </c>
    </row>
    <row r="54" spans="1:2" ht="15">
      <c r="A54" s="24" t="s">
        <v>47</v>
      </c>
      <c r="B54" s="21">
        <v>0</v>
      </c>
    </row>
    <row r="55" spans="1:2" ht="15">
      <c r="A55" s="24" t="s">
        <v>48</v>
      </c>
      <c r="B55" s="21">
        <v>3772666</v>
      </c>
    </row>
    <row r="56" spans="1:2" ht="15">
      <c r="A56" s="24" t="s">
        <v>49</v>
      </c>
      <c r="B56" s="21">
        <v>7824094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18037369</v>
      </c>
    </row>
    <row r="59" spans="1:2" ht="15">
      <c r="A59" s="24" t="s">
        <v>52</v>
      </c>
      <c r="B59" s="21">
        <v>17579212</v>
      </c>
    </row>
    <row r="60" spans="1:2" ht="15">
      <c r="A60" s="24" t="s">
        <v>53</v>
      </c>
      <c r="B60" s="21">
        <v>291157</v>
      </c>
    </row>
    <row r="61" spans="1:2" ht="15">
      <c r="A61" s="24" t="s">
        <v>54</v>
      </c>
      <c r="B61" s="21">
        <v>167000</v>
      </c>
    </row>
    <row r="62" spans="1:2" ht="15">
      <c r="A62" s="6" t="s">
        <v>55</v>
      </c>
      <c r="B62" s="20">
        <v>7421020</v>
      </c>
    </row>
    <row r="63" spans="1:2" ht="15">
      <c r="A63" s="6" t="s">
        <v>56</v>
      </c>
      <c r="B63" s="20">
        <v>1978500</v>
      </c>
    </row>
    <row r="64" spans="1:2" ht="15">
      <c r="A64" s="6" t="s">
        <v>57</v>
      </c>
      <c r="B64" s="20">
        <f>+B65+B66+B67+B68+B69</f>
        <v>113442709</v>
      </c>
    </row>
    <row r="65" spans="1:2" ht="15">
      <c r="A65" s="24" t="s">
        <v>58</v>
      </c>
      <c r="B65" s="21">
        <v>36727571</v>
      </c>
    </row>
    <row r="66" spans="1:2" ht="15">
      <c r="A66" s="24" t="s">
        <v>59</v>
      </c>
      <c r="B66" s="21">
        <v>2773145</v>
      </c>
    </row>
    <row r="67" spans="1:2" ht="15">
      <c r="A67" s="24" t="s">
        <v>60</v>
      </c>
      <c r="B67" s="21">
        <v>50793727</v>
      </c>
    </row>
    <row r="68" spans="1:2" ht="15">
      <c r="A68" s="24" t="s">
        <v>61</v>
      </c>
      <c r="B68" s="21">
        <f>475274+72866+664459</f>
        <v>1212599</v>
      </c>
    </row>
    <row r="69" spans="1:2" ht="15">
      <c r="A69" s="24" t="s">
        <v>62</v>
      </c>
      <c r="B69" s="21">
        <f>16525135+5410532</f>
        <v>21935667</v>
      </c>
    </row>
    <row r="70" spans="1:2" ht="15">
      <c r="A70" s="6" t="s">
        <v>63</v>
      </c>
      <c r="B70" s="20">
        <v>1757198</v>
      </c>
    </row>
    <row r="71" spans="1:2" ht="15">
      <c r="A71" s="6" t="s">
        <v>64</v>
      </c>
      <c r="B71" s="20">
        <f>+B72+B73+B74</f>
        <v>7151416</v>
      </c>
    </row>
    <row r="72" spans="1:2" ht="15">
      <c r="A72" s="24" t="s">
        <v>65</v>
      </c>
      <c r="B72" s="21">
        <v>156091</v>
      </c>
    </row>
    <row r="73" spans="1:2" ht="15">
      <c r="A73" s="24" t="s">
        <v>66</v>
      </c>
      <c r="B73" s="21">
        <v>2941391</v>
      </c>
    </row>
    <row r="74" spans="1:2" ht="15">
      <c r="A74" s="24" t="s">
        <v>67</v>
      </c>
      <c r="B74" s="21">
        <v>4053934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0</v>
      </c>
    </row>
    <row r="77" spans="1:2" ht="15">
      <c r="A77" s="24" t="s">
        <v>70</v>
      </c>
      <c r="B77" s="21">
        <v>0</v>
      </c>
    </row>
    <row r="78" spans="1:2" ht="15">
      <c r="A78" s="24" t="s">
        <v>71</v>
      </c>
      <c r="B78" s="21">
        <v>0</v>
      </c>
    </row>
    <row r="79" spans="1:2" ht="15">
      <c r="A79" s="6" t="s">
        <v>72</v>
      </c>
      <c r="B79" s="20">
        <f>+B80+B81+B82+B83</f>
        <v>1868547</v>
      </c>
    </row>
    <row r="80" spans="1:2" ht="15">
      <c r="A80" s="24" t="s">
        <v>73</v>
      </c>
      <c r="B80" s="21">
        <v>1301409</v>
      </c>
    </row>
    <row r="81" spans="1:2" ht="15">
      <c r="A81" s="24" t="s">
        <v>74</v>
      </c>
      <c r="B81" s="21">
        <v>54839</v>
      </c>
    </row>
    <row r="82" spans="1:2" ht="15">
      <c r="A82" s="24" t="s">
        <v>75</v>
      </c>
      <c r="B82" s="21">
        <v>0</v>
      </c>
    </row>
    <row r="83" spans="1:2" ht="15">
      <c r="A83" s="24" t="s">
        <v>76</v>
      </c>
      <c r="B83" s="21">
        <v>512299</v>
      </c>
    </row>
    <row r="84" spans="1:2" ht="15">
      <c r="A84" s="3" t="s">
        <v>100</v>
      </c>
      <c r="B84" s="4">
        <f>+B79+B76+B75+B71+B70+B64+B63+B62+B58+B40+B37</f>
        <v>212244628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8174140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0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0</v>
      </c>
    </row>
    <row r="102" spans="1:2" ht="15">
      <c r="A102" s="6" t="s">
        <v>87</v>
      </c>
      <c r="B102" s="20">
        <f>+B103+B104</f>
        <v>0</v>
      </c>
    </row>
    <row r="103" spans="1:2" ht="15">
      <c r="A103" s="24" t="s">
        <v>88</v>
      </c>
      <c r="B103" s="21">
        <v>0</v>
      </c>
    </row>
    <row r="104" spans="1:2" ht="15">
      <c r="A104" s="24" t="s">
        <v>89</v>
      </c>
      <c r="B104" s="21"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8174140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8063140</v>
      </c>
    </row>
    <row r="111" spans="1:2" ht="15">
      <c r="A111" s="24" t="s">
        <v>92</v>
      </c>
      <c r="B111" s="21">
        <v>7532263</v>
      </c>
    </row>
    <row r="112" spans="1:2" ht="15">
      <c r="A112" s="24" t="s">
        <v>93</v>
      </c>
      <c r="B112" s="21">
        <v>368097</v>
      </c>
    </row>
    <row r="113" spans="1:2" ht="15">
      <c r="A113" s="23" t="s">
        <v>94</v>
      </c>
      <c r="B113" s="21">
        <v>162780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111000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8174140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4">
    <mergeCell ref="A1:B1"/>
    <mergeCell ref="A3:B3"/>
    <mergeCell ref="A5:B5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91.421875" style="0" customWidth="1"/>
    <col min="2" max="2" width="15.421875" style="0" bestFit="1" customWidth="1"/>
  </cols>
  <sheetData>
    <row r="1" spans="1:2" ht="21">
      <c r="A1" s="32" t="s">
        <v>107</v>
      </c>
      <c r="B1" s="33"/>
    </row>
    <row r="3" spans="1:2" ht="23.25">
      <c r="A3" s="30" t="s">
        <v>0</v>
      </c>
      <c r="B3" s="30"/>
    </row>
    <row r="4" spans="1:2" ht="23.25">
      <c r="A4" s="30" t="s">
        <v>110</v>
      </c>
      <c r="B4" s="30"/>
    </row>
    <row r="5" spans="1:2" ht="45.75" customHeight="1">
      <c r="A5" s="31" t="str">
        <f>+'BPE TOTALE'!A5:B5</f>
        <v>Deliberazione ASST Lodi n. 1754 del 20/12/2023 -                                                                              In attesa di approvazione regionale</v>
      </c>
      <c r="B5" s="31"/>
    </row>
    <row r="6" spans="1:2" ht="15">
      <c r="A6" s="9" t="s">
        <v>1</v>
      </c>
      <c r="B6" s="10" t="str">
        <f>+'BPE TOTALE'!B6</f>
        <v>Anno 2024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44206041</v>
      </c>
    </row>
    <row r="9" spans="1:2" ht="15">
      <c r="A9" s="23" t="s">
        <v>4</v>
      </c>
      <c r="B9" s="21">
        <v>44206041</v>
      </c>
    </row>
    <row r="10" spans="1:2" ht="15">
      <c r="A10" s="23" t="s">
        <v>5</v>
      </c>
      <c r="B10" s="21">
        <f>SUM(B11:B16)</f>
        <v>0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0</v>
      </c>
    </row>
    <row r="13" spans="1:2" ht="15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0</v>
      </c>
    </row>
    <row r="16" spans="1:2" ht="15">
      <c r="A16" s="25" t="s">
        <v>11</v>
      </c>
      <c r="B16" s="22">
        <v>0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0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457202</v>
      </c>
    </row>
    <row r="25" spans="1:2" ht="15">
      <c r="A25" s="6" t="s">
        <v>20</v>
      </c>
      <c r="B25" s="20">
        <f>+B26+B27+B28</f>
        <v>6296</v>
      </c>
    </row>
    <row r="26" spans="1:2" ht="15">
      <c r="A26" s="24" t="s">
        <v>21</v>
      </c>
      <c r="B26" s="21">
        <v>296</v>
      </c>
    </row>
    <row r="27" spans="1:2" ht="15">
      <c r="A27" s="24" t="s">
        <v>22</v>
      </c>
      <c r="B27" s="21">
        <v>0</v>
      </c>
    </row>
    <row r="28" spans="1:2" ht="15">
      <c r="A28" s="23" t="s">
        <v>23</v>
      </c>
      <c r="B28" s="21">
        <v>6000</v>
      </c>
    </row>
    <row r="29" spans="1:2" ht="15">
      <c r="A29" s="5" t="s">
        <v>24</v>
      </c>
      <c r="B29" s="20">
        <v>394893</v>
      </c>
    </row>
    <row r="30" spans="1:2" ht="15">
      <c r="A30" s="5" t="s">
        <v>25</v>
      </c>
      <c r="B30" s="20">
        <v>22400</v>
      </c>
    </row>
    <row r="31" spans="1:2" ht="15">
      <c r="A31" s="5" t="s">
        <v>26</v>
      </c>
      <c r="B31" s="20">
        <v>1194843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301787</v>
      </c>
    </row>
    <row r="34" spans="1:2" ht="15">
      <c r="A34" s="3" t="s">
        <v>99</v>
      </c>
      <c r="B34" s="4">
        <f>+B33+B32+B31+B30+B29+B25+B24+B23+B8</f>
        <v>46583462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5085100</v>
      </c>
    </row>
    <row r="38" spans="1:2" ht="15">
      <c r="A38" s="23" t="s">
        <v>31</v>
      </c>
      <c r="B38" s="21">
        <v>5035100</v>
      </c>
    </row>
    <row r="39" spans="1:2" ht="15">
      <c r="A39" s="24" t="s">
        <v>32</v>
      </c>
      <c r="B39" s="21">
        <v>50000</v>
      </c>
    </row>
    <row r="40" spans="1:2" ht="15">
      <c r="A40" s="6" t="s">
        <v>33</v>
      </c>
      <c r="B40" s="20">
        <f>+B41+B42+B43+B44+B45+B46+B47+B48+B49+B50+B51+B52+B53+B54+B55+B56+B57</f>
        <v>22726012</v>
      </c>
    </row>
    <row r="41" spans="1:2" ht="15">
      <c r="A41" s="24" t="s">
        <v>34</v>
      </c>
      <c r="B41" s="21">
        <v>20314577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40482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220000</v>
      </c>
    </row>
    <row r="46" spans="1:2" ht="15">
      <c r="A46" s="24" t="s">
        <v>39</v>
      </c>
      <c r="B46" s="21">
        <v>1570222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0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0</v>
      </c>
    </row>
    <row r="54" spans="1:2" ht="15">
      <c r="A54" s="24" t="s">
        <v>47</v>
      </c>
      <c r="B54" s="21">
        <v>103000</v>
      </c>
    </row>
    <row r="55" spans="1:2" ht="15">
      <c r="A55" s="24" t="s">
        <v>48</v>
      </c>
      <c r="B55" s="21">
        <v>231504</v>
      </c>
    </row>
    <row r="56" spans="1:2" ht="15">
      <c r="A56" s="24" t="s">
        <v>49</v>
      </c>
      <c r="B56" s="21">
        <v>246227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845323</v>
      </c>
    </row>
    <row r="59" spans="1:2" ht="15">
      <c r="A59" s="24" t="s">
        <v>52</v>
      </c>
      <c r="B59" s="21">
        <v>840323</v>
      </c>
    </row>
    <row r="60" spans="1:2" ht="15">
      <c r="A60" s="24" t="s">
        <v>53</v>
      </c>
      <c r="B60" s="21">
        <v>0</v>
      </c>
    </row>
    <row r="61" spans="1:2" ht="15">
      <c r="A61" s="24" t="s">
        <v>54</v>
      </c>
      <c r="B61" s="21">
        <v>5000</v>
      </c>
    </row>
    <row r="62" spans="1:2" ht="15">
      <c r="A62" s="6" t="s">
        <v>55</v>
      </c>
      <c r="B62" s="20">
        <v>398432</v>
      </c>
    </row>
    <row r="63" spans="1:2" ht="15">
      <c r="A63" s="6" t="s">
        <v>56</v>
      </c>
      <c r="B63" s="20">
        <v>2835740</v>
      </c>
    </row>
    <row r="64" spans="1:2" ht="15">
      <c r="A64" s="6" t="s">
        <v>57</v>
      </c>
      <c r="B64" s="20">
        <f>+B65+B66+B67+B68+B69</f>
        <v>12164518</v>
      </c>
    </row>
    <row r="65" spans="1:2" ht="15">
      <c r="A65" s="24" t="s">
        <v>58</v>
      </c>
      <c r="B65" s="21">
        <v>2695710</v>
      </c>
    </row>
    <row r="66" spans="1:2" ht="15">
      <c r="A66" s="24" t="s">
        <v>59</v>
      </c>
      <c r="B66" s="21">
        <v>1237696</v>
      </c>
    </row>
    <row r="67" spans="1:2" ht="15">
      <c r="A67" s="24" t="s">
        <v>60</v>
      </c>
      <c r="B67" s="21">
        <v>4721499</v>
      </c>
    </row>
    <row r="68" spans="1:2" ht="15">
      <c r="A68" s="24" t="s">
        <v>61</v>
      </c>
      <c r="B68" s="21">
        <v>314243</v>
      </c>
    </row>
    <row r="69" spans="1:2" ht="15">
      <c r="A69" s="24" t="s">
        <v>62</v>
      </c>
      <c r="B69" s="21">
        <f>1319232+1876138</f>
        <v>3195370</v>
      </c>
    </row>
    <row r="70" spans="1:2" ht="15">
      <c r="A70" s="6" t="s">
        <v>63</v>
      </c>
      <c r="B70" s="20">
        <v>234270</v>
      </c>
    </row>
    <row r="71" spans="1:2" ht="15">
      <c r="A71" s="6" t="s">
        <v>64</v>
      </c>
      <c r="B71" s="20">
        <f>+B72+B73+B74</f>
        <v>1436015</v>
      </c>
    </row>
    <row r="72" spans="1:2" ht="15">
      <c r="A72" s="24" t="s">
        <v>65</v>
      </c>
      <c r="B72" s="21">
        <v>0</v>
      </c>
    </row>
    <row r="73" spans="1:2" ht="15">
      <c r="A73" s="24" t="s">
        <v>66</v>
      </c>
      <c r="B73" s="21">
        <v>753207</v>
      </c>
    </row>
    <row r="74" spans="1:2" ht="15">
      <c r="A74" s="24" t="s">
        <v>67</v>
      </c>
      <c r="B74" s="21">
        <v>682808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0</v>
      </c>
    </row>
    <row r="77" spans="1:2" ht="15">
      <c r="A77" s="24" t="s">
        <v>70</v>
      </c>
      <c r="B77" s="21">
        <v>0</v>
      </c>
    </row>
    <row r="78" spans="1:2" ht="15">
      <c r="A78" s="24" t="s">
        <v>71</v>
      </c>
      <c r="B78" s="21">
        <v>0</v>
      </c>
    </row>
    <row r="79" spans="1:2" ht="15">
      <c r="A79" s="6" t="s">
        <v>72</v>
      </c>
      <c r="B79" s="20">
        <f>+B80+B81+B82+B83</f>
        <v>2646</v>
      </c>
    </row>
    <row r="80" spans="1:2" ht="15">
      <c r="A80" s="24" t="s">
        <v>73</v>
      </c>
      <c r="B80" s="21">
        <v>0</v>
      </c>
    </row>
    <row r="81" spans="1:2" ht="15">
      <c r="A81" s="24" t="s">
        <v>74</v>
      </c>
      <c r="B81" s="21">
        <v>2646</v>
      </c>
    </row>
    <row r="82" spans="1:2" ht="15">
      <c r="A82" s="24" t="s">
        <v>75</v>
      </c>
      <c r="B82" s="21">
        <v>0</v>
      </c>
    </row>
    <row r="83" spans="1:2" ht="15">
      <c r="A83" s="24" t="s">
        <v>76</v>
      </c>
      <c r="B83" s="21">
        <v>0</v>
      </c>
    </row>
    <row r="84" spans="1:2" ht="15">
      <c r="A84" s="3" t="s">
        <v>100</v>
      </c>
      <c r="B84" s="4">
        <f>+B79+B76+B75+B71+B70+B64+B63+B62+B58+B40+B37</f>
        <v>45728056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855406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0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0</v>
      </c>
    </row>
    <row r="102" spans="1:2" ht="15">
      <c r="A102" s="6" t="s">
        <v>87</v>
      </c>
      <c r="B102" s="20">
        <f>+B103+B104</f>
        <v>0</v>
      </c>
    </row>
    <row r="103" spans="1:2" ht="15">
      <c r="A103" s="24" t="s">
        <v>88</v>
      </c>
      <c r="B103" s="21">
        <v>0</v>
      </c>
    </row>
    <row r="104" spans="1:2" ht="15">
      <c r="A104" s="24" t="s">
        <v>89</v>
      </c>
      <c r="B104" s="21"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855406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835406</v>
      </c>
    </row>
    <row r="111" spans="1:2" ht="15">
      <c r="A111" s="24" t="s">
        <v>92</v>
      </c>
      <c r="B111" s="21">
        <v>822376</v>
      </c>
    </row>
    <row r="112" spans="1:2" ht="15">
      <c r="A112" s="24" t="s">
        <v>93</v>
      </c>
      <c r="B112" s="21">
        <v>13030</v>
      </c>
    </row>
    <row r="113" spans="1:2" ht="15">
      <c r="A113" s="23" t="s">
        <v>94</v>
      </c>
      <c r="B113" s="21">
        <v>0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20000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855406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4">
    <mergeCell ref="A1:B1"/>
    <mergeCell ref="A3:B3"/>
    <mergeCell ref="A5:B5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140625" style="0" customWidth="1"/>
    <col min="2" max="2" width="14.00390625" style="0" bestFit="1" customWidth="1"/>
  </cols>
  <sheetData>
    <row r="1" spans="1:2" ht="21">
      <c r="A1" s="26" t="s">
        <v>107</v>
      </c>
      <c r="B1" s="27"/>
    </row>
    <row r="3" spans="1:2" ht="23.25">
      <c r="A3" s="30" t="s">
        <v>0</v>
      </c>
      <c r="B3" s="30"/>
    </row>
    <row r="4" spans="1:2" ht="23.25">
      <c r="A4" s="30" t="s">
        <v>111</v>
      </c>
      <c r="B4" s="30"/>
    </row>
    <row r="5" spans="1:2" ht="53.25" customHeight="1">
      <c r="A5" s="31" t="str">
        <f>+'BPE TOTALE'!A5:B5</f>
        <v>Deliberazione ASST Lodi n. 1754 del 20/12/2023 -                                                                              In attesa di approvazione regionale</v>
      </c>
      <c r="B5" s="31"/>
    </row>
    <row r="6" spans="1:2" ht="15">
      <c r="A6" s="9" t="s">
        <v>1</v>
      </c>
      <c r="B6" s="10" t="str">
        <f>+'BPE TOTALE'!B6</f>
        <v>Anno 2024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3021100</v>
      </c>
    </row>
    <row r="9" spans="1:2" ht="15">
      <c r="A9" s="23" t="s">
        <v>4</v>
      </c>
      <c r="B9" s="21">
        <v>0</v>
      </c>
    </row>
    <row r="10" spans="1:2" ht="15">
      <c r="A10" s="23" t="s">
        <v>5</v>
      </c>
      <c r="B10" s="21">
        <f>SUM(B11:B16)</f>
        <v>3021100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0</v>
      </c>
    </row>
    <row r="13" spans="1:2" ht="21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3021100</v>
      </c>
    </row>
    <row r="16" spans="1:2" ht="15">
      <c r="A16" s="25" t="s">
        <v>11</v>
      </c>
      <c r="B16" s="22">
        <v>0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0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0</v>
      </c>
    </row>
    <row r="25" spans="1:2" ht="15">
      <c r="A25" s="6" t="s">
        <v>20</v>
      </c>
      <c r="B25" s="20">
        <f>+B26+B27+B28</f>
        <v>0</v>
      </c>
    </row>
    <row r="26" spans="1:2" ht="15">
      <c r="A26" s="24" t="s">
        <v>21</v>
      </c>
      <c r="B26" s="21">
        <v>0</v>
      </c>
    </row>
    <row r="27" spans="1:2" ht="15">
      <c r="A27" s="24" t="s">
        <v>22</v>
      </c>
      <c r="B27" s="21">
        <v>0</v>
      </c>
    </row>
    <row r="28" spans="1:2" ht="15">
      <c r="A28" s="23" t="s">
        <v>23</v>
      </c>
      <c r="B28" s="21">
        <v>0</v>
      </c>
    </row>
    <row r="29" spans="1:2" ht="15">
      <c r="A29" s="5" t="s">
        <v>24</v>
      </c>
      <c r="B29" s="20">
        <v>0</v>
      </c>
    </row>
    <row r="30" spans="1:2" ht="15">
      <c r="A30" s="5" t="s">
        <v>25</v>
      </c>
      <c r="B30" s="20">
        <v>0</v>
      </c>
    </row>
    <row r="31" spans="1:2" ht="15">
      <c r="A31" s="5" t="s">
        <v>26</v>
      </c>
      <c r="B31" s="20">
        <v>16859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0</v>
      </c>
    </row>
    <row r="34" spans="1:2" ht="15">
      <c r="A34" s="3" t="s">
        <v>99</v>
      </c>
      <c r="B34" s="4">
        <f>+B33+B32+B31+B30+B29+B25+B24+B23+B8</f>
        <v>3037959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93860</v>
      </c>
    </row>
    <row r="38" spans="1:2" ht="15">
      <c r="A38" s="23" t="s">
        <v>31</v>
      </c>
      <c r="B38" s="21">
        <v>84960</v>
      </c>
    </row>
    <row r="39" spans="1:2" ht="15">
      <c r="A39" s="24" t="s">
        <v>32</v>
      </c>
      <c r="B39" s="21">
        <v>8900</v>
      </c>
    </row>
    <row r="40" spans="1:2" ht="15">
      <c r="A40" s="6" t="s">
        <v>33</v>
      </c>
      <c r="B40" s="20">
        <f>+B41+B42+B43+B44+B45+B46+B47+B48+B49+B50+B51+B52+B53+B54+B55+B56+B57</f>
        <v>895428</v>
      </c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0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0</v>
      </c>
    </row>
    <row r="46" spans="1:2" ht="15">
      <c r="A46" s="24" t="s">
        <v>39</v>
      </c>
      <c r="B46" s="21">
        <v>0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0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895428</v>
      </c>
    </row>
    <row r="54" spans="1:2" ht="15">
      <c r="A54" s="24" t="s">
        <v>47</v>
      </c>
      <c r="B54" s="21">
        <v>0</v>
      </c>
    </row>
    <row r="55" spans="1:2" ht="15">
      <c r="A55" s="24" t="s">
        <v>48</v>
      </c>
      <c r="B55" s="21">
        <v>0</v>
      </c>
    </row>
    <row r="56" spans="1:2" ht="15">
      <c r="A56" s="24" t="s">
        <v>49</v>
      </c>
      <c r="B56" s="21">
        <v>0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116891</v>
      </c>
    </row>
    <row r="59" spans="1:2" ht="15">
      <c r="A59" s="24" t="s">
        <v>52</v>
      </c>
      <c r="B59" s="21">
        <v>71120</v>
      </c>
    </row>
    <row r="60" spans="1:2" ht="15">
      <c r="A60" s="24" t="s">
        <v>53</v>
      </c>
      <c r="B60" s="21">
        <v>0</v>
      </c>
    </row>
    <row r="61" spans="1:2" ht="15">
      <c r="A61" s="24" t="s">
        <v>54</v>
      </c>
      <c r="B61" s="21">
        <v>45771</v>
      </c>
    </row>
    <row r="62" spans="1:2" ht="15">
      <c r="A62" s="6" t="s">
        <v>55</v>
      </c>
      <c r="B62" s="20">
        <v>10489</v>
      </c>
    </row>
    <row r="63" spans="1:2" ht="15">
      <c r="A63" s="6" t="s">
        <v>56</v>
      </c>
      <c r="B63" s="20">
        <v>600</v>
      </c>
    </row>
    <row r="64" spans="1:2" ht="15">
      <c r="A64" s="6" t="s">
        <v>57</v>
      </c>
      <c r="B64" s="20">
        <f>+B65+B66+B67+B68+B69</f>
        <v>1715680</v>
      </c>
    </row>
    <row r="65" spans="1:2" ht="15">
      <c r="A65" s="24" t="s">
        <v>58</v>
      </c>
      <c r="B65" s="21">
        <v>904979</v>
      </c>
    </row>
    <row r="66" spans="1:2" ht="15">
      <c r="A66" s="24" t="s">
        <v>59</v>
      </c>
      <c r="B66" s="21">
        <v>0</v>
      </c>
    </row>
    <row r="67" spans="1:2" ht="15">
      <c r="A67" s="24" t="s">
        <v>60</v>
      </c>
      <c r="B67" s="21">
        <v>740607</v>
      </c>
    </row>
    <row r="68" spans="1:2" ht="15">
      <c r="A68" s="24" t="s">
        <v>61</v>
      </c>
      <c r="B68" s="21">
        <v>0</v>
      </c>
    </row>
    <row r="69" spans="1:2" ht="15">
      <c r="A69" s="24" t="s">
        <v>62</v>
      </c>
      <c r="B69" s="21">
        <f>38409+31685</f>
        <v>70094</v>
      </c>
    </row>
    <row r="70" spans="1:2" ht="15">
      <c r="A70" s="6" t="s">
        <v>63</v>
      </c>
      <c r="B70" s="20">
        <v>3000</v>
      </c>
    </row>
    <row r="71" spans="1:2" ht="15">
      <c r="A71" s="6" t="s">
        <v>64</v>
      </c>
      <c r="B71" s="20">
        <f>+B72+B73+B74</f>
        <v>18253</v>
      </c>
    </row>
    <row r="72" spans="1:2" ht="15">
      <c r="A72" s="24" t="s">
        <v>65</v>
      </c>
      <c r="B72" s="21">
        <v>0</v>
      </c>
    </row>
    <row r="73" spans="1:2" ht="15">
      <c r="A73" s="24" t="s">
        <v>66</v>
      </c>
      <c r="B73" s="21">
        <v>10774</v>
      </c>
    </row>
    <row r="74" spans="1:2" ht="15">
      <c r="A74" s="24" t="s">
        <v>67</v>
      </c>
      <c r="B74" s="21">
        <v>7479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0</v>
      </c>
    </row>
    <row r="77" spans="1:2" ht="15">
      <c r="A77" s="24" t="s">
        <v>70</v>
      </c>
      <c r="B77" s="21">
        <v>0</v>
      </c>
    </row>
    <row r="78" spans="1:2" ht="15">
      <c r="A78" s="24" t="s">
        <v>71</v>
      </c>
      <c r="B78" s="21">
        <v>0</v>
      </c>
    </row>
    <row r="79" spans="1:2" ht="15">
      <c r="A79" s="6" t="s">
        <v>72</v>
      </c>
      <c r="B79" s="20">
        <f>+B80+B81+B82+B83</f>
        <v>0</v>
      </c>
    </row>
    <row r="80" spans="1:2" ht="15">
      <c r="A80" s="24" t="s">
        <v>73</v>
      </c>
      <c r="B80" s="21">
        <v>0</v>
      </c>
    </row>
    <row r="81" spans="1:2" ht="15">
      <c r="A81" s="24" t="s">
        <v>74</v>
      </c>
      <c r="B81" s="21">
        <v>0</v>
      </c>
    </row>
    <row r="82" spans="1:2" ht="15">
      <c r="A82" s="24" t="s">
        <v>75</v>
      </c>
      <c r="B82" s="21">
        <v>0</v>
      </c>
    </row>
    <row r="83" spans="1:2" ht="15">
      <c r="A83" s="24" t="s">
        <v>76</v>
      </c>
      <c r="B83" s="21">
        <v>0</v>
      </c>
    </row>
    <row r="84" spans="1:2" ht="15">
      <c r="A84" s="3" t="s">
        <v>100</v>
      </c>
      <c r="B84" s="4">
        <f>+B79+B76+B75+B71+B70+B64+B63+B62+B58+B40+B37</f>
        <v>2854201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183758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0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0</v>
      </c>
    </row>
    <row r="102" spans="1:2" ht="15">
      <c r="A102" s="6" t="s">
        <v>87</v>
      </c>
      <c r="B102" s="20">
        <f>+B103+B104</f>
        <v>0</v>
      </c>
    </row>
    <row r="103" spans="1:2" ht="15">
      <c r="A103" s="24" t="s">
        <v>88</v>
      </c>
      <c r="B103" s="21">
        <v>0</v>
      </c>
    </row>
    <row r="104" spans="1:2" ht="15">
      <c r="A104" s="24" t="s">
        <v>89</v>
      </c>
      <c r="B104" s="21"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183758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183758</v>
      </c>
    </row>
    <row r="111" spans="1:2" ht="15">
      <c r="A111" s="24" t="s">
        <v>92</v>
      </c>
      <c r="B111" s="21">
        <v>114412</v>
      </c>
    </row>
    <row r="112" spans="1:2" ht="15">
      <c r="A112" s="24" t="s">
        <v>93</v>
      </c>
      <c r="B112" s="21">
        <v>69346</v>
      </c>
    </row>
    <row r="113" spans="1:2" ht="15">
      <c r="A113" s="23" t="s">
        <v>94</v>
      </c>
      <c r="B113" s="21">
        <v>0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0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183758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3">
    <mergeCell ref="A3:B3"/>
    <mergeCell ref="A5:B5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Eleonora Ferrari</cp:lastModifiedBy>
  <cp:lastPrinted>2017-02-14T15:28:35Z</cp:lastPrinted>
  <dcterms:created xsi:type="dcterms:W3CDTF">2014-12-01T16:22:39Z</dcterms:created>
  <dcterms:modified xsi:type="dcterms:W3CDTF">2023-12-27T09:25:03Z</dcterms:modified>
  <cp:category/>
  <cp:version/>
  <cp:contentType/>
  <cp:contentStatus/>
</cp:coreProperties>
</file>